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740" yWindow="465" windowWidth="15390" windowHeight="7890" tabRatio="358" activeTab="0"/>
  </bookViews>
  <sheets>
    <sheet name="1" sheetId="1" r:id="rId1"/>
    <sheet name="2" sheetId="2" r:id="rId2"/>
    <sheet name="Анкета" sheetId="3" r:id="rId3"/>
    <sheet name=" " sheetId="4" state="veryHidden" r:id="rId4"/>
  </sheets>
  <definedNames>
    <definedName name="_xlfn.BAHTTEXT" hidden="1">#NAME?</definedName>
    <definedName name="_xlnm.Print_Titles" localSheetId="0">'1'!$22:$24</definedName>
    <definedName name="_xlnm.Print_Titles" localSheetId="2">'Анкета'!$16:$17</definedName>
  </definedNames>
  <calcPr fullCalcOnLoad="1"/>
</workbook>
</file>

<file path=xl/sharedStrings.xml><?xml version="1.0" encoding="utf-8"?>
<sst xmlns="http://schemas.openxmlformats.org/spreadsheetml/2006/main" count="506" uniqueCount="260">
  <si>
    <t>Опасность</t>
  </si>
  <si>
    <t>Результат воздействия опасности</t>
  </si>
  <si>
    <t>Категория риска</t>
  </si>
  <si>
    <t>Оценка риска (баллы)</t>
  </si>
  <si>
    <t>Меры управления</t>
  </si>
  <si>
    <t>ИНН работодателя</t>
  </si>
  <si>
    <t>(Ф.И.О.)</t>
  </si>
  <si>
    <t>(подпись)</t>
  </si>
  <si>
    <t>Код работодателя по ОКПО</t>
  </si>
  <si>
    <t>Код территории по ОКАТО</t>
  </si>
  <si>
    <t>(наименование профессии (должности) работника)</t>
  </si>
  <si>
    <t>(полное наименование работодателя)</t>
  </si>
  <si>
    <t>(должность)</t>
  </si>
  <si>
    <t>(дата)</t>
  </si>
  <si>
    <t>Итоговая величина риска, (Р)</t>
  </si>
  <si>
    <t>Вероятность возникновения 
опасности, (В)</t>
  </si>
  <si>
    <t>Оценка тяжести вреда от 
воздействия опасности, (Т)</t>
  </si>
  <si>
    <t>Дата проведения оценки:</t>
  </si>
  <si>
    <t>Код вида экономической деятельности по ОКВЭД</t>
  </si>
  <si>
    <t xml:space="preserve">
</t>
  </si>
  <si>
    <t>Поправочный коэффициент вероят-
ности возникновения опасности</t>
  </si>
  <si>
    <t>Секретарь комиссии:</t>
  </si>
  <si>
    <t>Наименование структурного подразделения:</t>
  </si>
  <si>
    <t>Оборудование и инструменты:</t>
  </si>
  <si>
    <t>Материалы и сырье:</t>
  </si>
  <si>
    <t>С результатами оценки профессиональных рисков ознакомлен(ы):</t>
  </si>
  <si>
    <t>травмы</t>
  </si>
  <si>
    <t>(адрес места нахождения работодателя, должность, фамилия, имя, отчество руководителя, телефон, адрес электронной почты)</t>
  </si>
  <si>
    <t>1. Механические опасности</t>
  </si>
  <si>
    <t>1.1. Опасность падения из-за потери равновесия, в том числе при спотыкании или подскальзывании, при передвижении по скользким поверхностям или мокрым полам</t>
  </si>
  <si>
    <t>2. Электрические опасности</t>
  </si>
  <si>
    <t>3. Термические опасности</t>
  </si>
  <si>
    <t>4. Опасности, связанные с воздействием микроклимата и климатические опасности</t>
  </si>
  <si>
    <t>5. Опасности из-за недостатка кислорода в воздухе</t>
  </si>
  <si>
    <t>6. Барометрические опасности</t>
  </si>
  <si>
    <t>7. Опасности, связанные с воздействием химического фактора</t>
  </si>
  <si>
    <t>8. Опасности, связанные с воздействием аэрозолей преимущественно фиброгенного действия</t>
  </si>
  <si>
    <t>9. Опасности, связанные с воздействием биологического фактора</t>
  </si>
  <si>
    <t>10. Опасности, связанные с воздействием тяжести и напряженности трудового процесса</t>
  </si>
  <si>
    <t>11. Опасности, связанные с воздействием шума</t>
  </si>
  <si>
    <t>12. Опасности, связанные с воздействием вибрации</t>
  </si>
  <si>
    <t>13. Опасности, связанные с воздействием световой среды</t>
  </si>
  <si>
    <t>14. Опасности, связанные с воздействием неионизирующих излучений</t>
  </si>
  <si>
    <t>15. Опасности, связанные с воздействием ионизирующих излучений</t>
  </si>
  <si>
    <t>16. Опасности, связанные с воздействием животных</t>
  </si>
  <si>
    <t>17. Опасности, связанные с воздействием насекомых</t>
  </si>
  <si>
    <t>18. Опасности, связанные с воздействием растений</t>
  </si>
  <si>
    <t>19. Опасность утонуть</t>
  </si>
  <si>
    <t>20. Опасность расположения рабочего места</t>
  </si>
  <si>
    <t>21. Опасности, связанные с организационными недостатками</t>
  </si>
  <si>
    <t>22. Опасности пожара</t>
  </si>
  <si>
    <t>23. Опасности обрушения</t>
  </si>
  <si>
    <t>24. Опасности транспорта</t>
  </si>
  <si>
    <t>25. Опасность, связанная с дегустацией пищевых продуктов</t>
  </si>
  <si>
    <t>26. Опасности насилия</t>
  </si>
  <si>
    <t>27. Опасности взрыва</t>
  </si>
  <si>
    <t>28. Опасности, связанные с применением средств индивидуальной защиты</t>
  </si>
  <si>
    <t>1.2. Опасность падения с высоты, в том числе из-за отсутствия ограждения, из-за обрыва троса, в котлован, в шахту при подъеме или спуске при нештатной ситуации</t>
  </si>
  <si>
    <t>1.3. Опасность падения из-за внезапного появления на пути следования большого перепада высот</t>
  </si>
  <si>
    <t>1.4. Опасность удара</t>
  </si>
  <si>
    <t>1.5. Опасность быть уколотым или проткнутым в результате воздействия движущихся колющих частей механизмов, машин</t>
  </si>
  <si>
    <t>1.6. Опасность натыкания на неподвижную колющую поверхность (острие)</t>
  </si>
  <si>
    <t>1.7. Опасность запутаться, в том числе в растянутых по полу сварочных проводах, тросах, нитях</t>
  </si>
  <si>
    <t>1.8. Опасность затягивания или попадания в ловушку</t>
  </si>
  <si>
    <t>1.9. Опасность затягивания в подвижные части машин и механизмов</t>
  </si>
  <si>
    <t>1.10. Опасность наматывания волос, частей одежды, средств индивидуальной защиты</t>
  </si>
  <si>
    <t>1.11. Опасность воздействия жидкости под давлением при выбросе (прорыве)</t>
  </si>
  <si>
    <t>1.12. Опасность воздействия газа под давлением при выбросе (прорыве)</t>
  </si>
  <si>
    <t>1.13. Опасность воздействия механического упругого элемента</t>
  </si>
  <si>
    <t>1.14. Опасность травмирования от трения или абразивного воздействия при соприкосновении</t>
  </si>
  <si>
    <t>1.15. Опасность раздавливания, в том числе из-за наезда транспортного средства, из-за попадания под движущиеся части механизмов, из-за обрушения горной породы, из-за падения пиломатериалов, из-за падения</t>
  </si>
  <si>
    <t>1.16. Опасность падения груза</t>
  </si>
  <si>
    <t>1.17. Опасность разрезания, отрезания от воздействия острых кромок при контакте с незащищенными участками тела</t>
  </si>
  <si>
    <t>1.18. Опасность пореза частей тела, в том числе кромкой листа бумаги, канцелярским ножом, ножницами, острыми кромками металлической стружки (при механической обработке металлических заготовок и деталей)</t>
  </si>
  <si>
    <t>1.19. Опасность от воздействия режущих инструментов (дисковые ножи, дисковые пилы)</t>
  </si>
  <si>
    <t>1.20. Опасность разрыва</t>
  </si>
  <si>
    <t>1.21. Опасность травмирования, в том числе в результате выброса подвижной обрабатываемой детали, падающими или выбрасываемыми предметами, движущимися частями оборудования, осколками при обрушении горной породы, снегом и (или) льдом, упавшими с крыш зданий и сооружений</t>
  </si>
  <si>
    <t>2.1. Опасность поражения током вследствие прямого контакта с токоведущими частями из-за касания незащищенными частями тела деталей, находящихся под напряжением</t>
  </si>
  <si>
    <t>2.2. Опасность поражения током вследствие контакта с токоведущими частями, которые находятся под напряжением из-за неисправного состояния (косвенный контакт)</t>
  </si>
  <si>
    <t>2.3. Опасность поражения электростатическим зарядом</t>
  </si>
  <si>
    <t>2.4. Опасность поражения током от наведенного напряжения на рабочем месте</t>
  </si>
  <si>
    <t>2.5. Опасность поражения вследствие возникновения электрической дуги</t>
  </si>
  <si>
    <t>2.6. Опасность поражения при прямом попадании молнии</t>
  </si>
  <si>
    <t>2.7. Опасность косвенного поражения молнией</t>
  </si>
  <si>
    <t>3.1. Опасность ожога при контакте незащищенных частей тела с поверхностью предметов, имеющих высокую температуру</t>
  </si>
  <si>
    <t>3.2. Опасность ожога от воздействия на незащищенные участки тела материалов, жидкостей или газов, имеющих высокую температуру</t>
  </si>
  <si>
    <t>3.3. Опасность ожога от воздействия открытого пламени</t>
  </si>
  <si>
    <t>3.4. Опасность теплового удара при длительном нахождении на открытом воздухе при прямом воздействии лучей солнца на незащищенную поверхность головы</t>
  </si>
  <si>
    <t>3.5. Опасность теплового удара от воздействия окружающих поверхностей оборудования, имеющих высокую температуру</t>
  </si>
  <si>
    <t>3.6. Опасность теплового удара при длительном нахождении вблизи открытого пламени</t>
  </si>
  <si>
    <t>3.7. Опасность теплового удара при длительном нахождении в помещении с высокой температурой воздуха</t>
  </si>
  <si>
    <t>3.8. Ожог роговицы глаза</t>
  </si>
  <si>
    <t>3.9. Опасность от воздействия на незащищенные участки тела материалов, жидкостей или газов, имеющих низкую температуру</t>
  </si>
  <si>
    <t>4.1. Опасность воздействия пониженных температур воздуха</t>
  </si>
  <si>
    <t>4.2. Опасность воздействия повышенных температур воздуха</t>
  </si>
  <si>
    <t>4.3. Опасность воздействия влажности</t>
  </si>
  <si>
    <t>4.4. Опасность воздействия скорости движения воздуха</t>
  </si>
  <si>
    <t>5.1. Опасность недостатка кислорода в замкнутых технологических емкостях</t>
  </si>
  <si>
    <t>5.2. Опасность недостатка кислорода из-за вытеснения его другими газами или жидкостями</t>
  </si>
  <si>
    <t>5.3. Опасность недостатка кислорода в подземных сооружениях</t>
  </si>
  <si>
    <t>5.4. Опасность недостатка кислорода в безвоздушных средах</t>
  </si>
  <si>
    <t>6.1. Опасность неоптимального барометрического давления</t>
  </si>
  <si>
    <t>6.2. Опасность от повышенного барометрического давления</t>
  </si>
  <si>
    <t>6.3. Опасность от пониженного барометрического давления</t>
  </si>
  <si>
    <t>6.4. Опасность от резкого изменения барометрического давления</t>
  </si>
  <si>
    <t>7.1. Опасность от контакта с высокоопасными веществами</t>
  </si>
  <si>
    <t>7.2. Опасность от вдыхания паров вредных жидкостей, газов, пыли, тумана, дыма</t>
  </si>
  <si>
    <t>7.3. Опасность веществ, которые вследствие реагирования со щелочами, кислотами, аминами, диоксидом серы, тиомочевинной, солями металлов и окислителями могут способствовать пожару и взрыву</t>
  </si>
  <si>
    <t>7.4. Опасность образования токсичных паров при нагревании</t>
  </si>
  <si>
    <t>7.5. Опасность воздействия на кожные покровы смазочных масел</t>
  </si>
  <si>
    <t>7.6. Опасность воздействия на кожные покровы чистящих и обезжиривающих веществ</t>
  </si>
  <si>
    <t>8.1. Опасность воздействия пыли на глаза</t>
  </si>
  <si>
    <t>8.2. Опасность повреждения органов дыхания частицами пыли</t>
  </si>
  <si>
    <t>8.3. Опасность воздействия пыли на кожу</t>
  </si>
  <si>
    <t>8.4. Опасность, связанная с выбросом пыли</t>
  </si>
  <si>
    <t>8.5. Опасности воздействия воздушных взвесей вредных химических веществ</t>
  </si>
  <si>
    <t>8.6. Опасность воздействия на органы дыхания воздушных взвесей, содержащих смазочные масла</t>
  </si>
  <si>
    <t>8.7. Опасность воздействия на органы дыхания воздушных смесей, содержащих чистящие и обезжиривающие вещества</t>
  </si>
  <si>
    <t>9.1. Опасность из-за воздействия микроорганизмов-продуцентов, препаратов, содержащих живые клетки и споры микроорганизмов</t>
  </si>
  <si>
    <t>9.2. Опасность из-за контакта с патогенными микроорганизмами</t>
  </si>
  <si>
    <t>9.3. Опасности из-за укуса переносчиков инфекций</t>
  </si>
  <si>
    <t>10.1. Опасность, связанная с перемещением груза вручную</t>
  </si>
  <si>
    <t>10.2. Опасность от подъема тяжестей, превышающих допустимый вес</t>
  </si>
  <si>
    <t>10.3. Опасность, связанная с наклонами корпуса</t>
  </si>
  <si>
    <t>10.4. Опасность, связанная с рабочей позой</t>
  </si>
  <si>
    <t>10.5. Опасность вредных для здоровья поз, связанных с чрезмерным напряжением тела</t>
  </si>
  <si>
    <t>10.6. Опасность физических перегрузок от периодического поднятия тяжелых узлов и деталей машин</t>
  </si>
  <si>
    <t>10.7. Опасность психических нагрузок, стрессов</t>
  </si>
  <si>
    <t>10.8. Опасность перенапряжения зрительного анализатора</t>
  </si>
  <si>
    <t>11.1. Опасность повреждения мембранной перепонки уха, связанная с воздействием шума высокой интенсивности</t>
  </si>
  <si>
    <t>11.2. Опасность, связанная с возможностью не услышать звуковой сигнал об опасности</t>
  </si>
  <si>
    <t>12.1. Опасность от воздействия локальной вибрации при использовании ручных механизмов</t>
  </si>
  <si>
    <t>12.2. Опасность, связанная с воздействием общей вибрации</t>
  </si>
  <si>
    <t>13.1. Опасность недостаточной освещенности в рабочей зоне</t>
  </si>
  <si>
    <t>13.2. Опасность повышенной яркости света</t>
  </si>
  <si>
    <t>13.3. Опасность пониженной контрастности</t>
  </si>
  <si>
    <t>14.1. Опасность, связанная с ослаблением геомагнитного поля</t>
  </si>
  <si>
    <t>14.2. Опасность, связанная с воздействием электростатического поля</t>
  </si>
  <si>
    <t>14.3. Опасность, связанная с воздействием постоянного магнитного поля</t>
  </si>
  <si>
    <t>14.4. Опасность, связанная с воздействием электрического поля промышленной частоты</t>
  </si>
  <si>
    <t>14.5. Опасность, связанная с воздействием магнитного поля промышленной частоты</t>
  </si>
  <si>
    <t>14.6. Опасность от электромагнитных излучений</t>
  </si>
  <si>
    <t>14.7. Опасность, связанная с воздействием лазерного излучения</t>
  </si>
  <si>
    <t>14.8. Опасность, связанная с воздействием ультрафиолетового излучения</t>
  </si>
  <si>
    <t>15.1. Опасность, связанная с воздействием гамма-излучения</t>
  </si>
  <si>
    <t>15.2. Опасность, связанная с воздействием рентгеновского излучения</t>
  </si>
  <si>
    <t>15.3. Опасность, связанная с воздействием альфа-, бета-излучений, электронного или ионного и нейтронного излучений</t>
  </si>
  <si>
    <t>16.1. Опасность укуса</t>
  </si>
  <si>
    <t>16.2. Опасность разрыва</t>
  </si>
  <si>
    <t>16.3. Опасность раздавливания</t>
  </si>
  <si>
    <t>16.4. Опасность заражения</t>
  </si>
  <si>
    <t>16.5. Опасность воздействия выделений</t>
  </si>
  <si>
    <t>17.1. Опасность укуса</t>
  </si>
  <si>
    <t>17.2. Опасность попадания в организм</t>
  </si>
  <si>
    <t>17.3. Опасность инвазий гельминтов</t>
  </si>
  <si>
    <t>18.1. Опасность воздействия пыльцы, фитонцидов и других веществ, выделяемых растениями</t>
  </si>
  <si>
    <t>18.2. Опасность ожога выделяемыми растениями веществами</t>
  </si>
  <si>
    <t>18.3. Опасность пореза растениями</t>
  </si>
  <si>
    <t>19.1. Опасность утонуть в водоеме</t>
  </si>
  <si>
    <t>19.2. Опасность утонуть в технологической емкости</t>
  </si>
  <si>
    <t>19.3. Опасность утонуть в момент затопления шахты</t>
  </si>
  <si>
    <t>20.1. Опасности выполнения электромонтажных работ на столбах, опорах высоковольтных передач</t>
  </si>
  <si>
    <t>20.2. Опасность при выполнении альпинистских работ</t>
  </si>
  <si>
    <t>20.3. Опасность выполнения кровельных работ на крышах, имеющих большой угол наклона рабочей поверхности</t>
  </si>
  <si>
    <t>20.4. Опасность, связанная с выполнением работ на значительной глубине</t>
  </si>
  <si>
    <t>20.5. Опасность, связанная с выполнением работ под землей</t>
  </si>
  <si>
    <t>20.6. Опасность, связанная с выполнением работ в туннелях</t>
  </si>
  <si>
    <t>20.7. Опасность выполнения водолазных работ</t>
  </si>
  <si>
    <t>21.1. Опасность, связанная с отсутствием на рабочем месте инструкций, содержащих порядок безопасного выполнения работ, и информации об имеющихся опасностях, связанных с выполнением рабочих операций</t>
  </si>
  <si>
    <t>21.2. Опасность, связанная с отсутствием описанных мероприятий (содержания действий) при возникновении неисправностей (опасных ситуаций) при обслуживании устройств, оборудования, приборов или при использовании биологически опасных веществ</t>
  </si>
  <si>
    <t>21.3. Опасность, связанная с отсутствием на рабочем месте перечня возможных аварий</t>
  </si>
  <si>
    <t>21.4. Опасность, связанная с отсутствием на рабочем месте аптечки первой помощи, инструкции по оказанию первой помощи пострадавшему на производстве и средств связи</t>
  </si>
  <si>
    <t>21.5. Опасность, связанная с отсутствием информации (схемы, знаков, разметки) о направлении эвакуации в случае возникновения аварии</t>
  </si>
  <si>
    <t>21.6. Опасность, связанная с допуском работников, не прошедших подготовку по охране труда</t>
  </si>
  <si>
    <t>22.1. Опасность от вдыхания дыма, паров вредных газов и пыли при пожаре</t>
  </si>
  <si>
    <t>22.2. Опасность воспламенения</t>
  </si>
  <si>
    <t>22.3. Опасность воздействия открытого пламени</t>
  </si>
  <si>
    <t>22.4. Опасность воздействия повышенной температуры окружающей среды</t>
  </si>
  <si>
    <t>22.5. Опасность воздействия пониженной концентрации кислорода в воздухе</t>
  </si>
  <si>
    <t>22.6. Опасность воздействия огнетушащих веществ</t>
  </si>
  <si>
    <t>22.7. Опасность воздействия осколков частей разрушившихся зданий, сооружений, строений</t>
  </si>
  <si>
    <t>23.1. Опасность обрушения подземных конструкций</t>
  </si>
  <si>
    <t>23.2. Опасность обрушения наземных конструкций</t>
  </si>
  <si>
    <t>24.1. Опасность наезда на человека</t>
  </si>
  <si>
    <t>24.2. Опасность падения с транспортного средства</t>
  </si>
  <si>
    <t>24.3. Опасность раздавливания человека, находящегося между двумя сближающимися транспортными средствами</t>
  </si>
  <si>
    <t>24.4. Опасность опрокидывания транспортного средства при нарушении способов установки и строповки грузов</t>
  </si>
  <si>
    <t>24.5. Опасность от груза, перемещающегося во время движения транспортного средства, из-за несоблюдения правил его укладки и крепления</t>
  </si>
  <si>
    <t>24.6. Опасность травмирования в результате дорожно-транспортного происшествия</t>
  </si>
  <si>
    <t>24.7. Опасность опрокидывания транспортного средства при проведении работ</t>
  </si>
  <si>
    <t>25.1. Опасность, связанная с дегустацией отравленной пищи</t>
  </si>
  <si>
    <t>26.1. Опасность насилия от враждебно настроенных работников</t>
  </si>
  <si>
    <t>26.2. Опасность насилия от третьих лиц</t>
  </si>
  <si>
    <t>27.1. Опасность самовозгорания горючих веществ</t>
  </si>
  <si>
    <t>27.2. Опасность возникновения взрыва, происшедшего вследствие пожара</t>
  </si>
  <si>
    <t>27.4. Опасность воздействия высокого давления при взрыве</t>
  </si>
  <si>
    <t>27.5. Опасность ожога при взрыве</t>
  </si>
  <si>
    <t>27.6. Опасность обрушения горных пород при взрыве</t>
  </si>
  <si>
    <t>28.1. Опасность, связанная с несоответствием средств индивидуальной защиты анатомическим особенностям человека</t>
  </si>
  <si>
    <t>28.2. Опасность, связанная со скованностью, вызванной применением средств индивидуальной защиты</t>
  </si>
  <si>
    <t>28.3. Опасность отравления</t>
  </si>
  <si>
    <t>Председатель комиссии по проведению оценки профессиональных рисков:</t>
  </si>
  <si>
    <t>Заместитель председателя комиссии по проведению оценки профессиональных рисков:</t>
  </si>
  <si>
    <t>Члены комиссии по проведению оценки профессиональных рисков:</t>
  </si>
  <si>
    <t>Полное наименование</t>
  </si>
  <si>
    <t>Адрес</t>
  </si>
  <si>
    <t>ИНН</t>
  </si>
  <si>
    <t>ОКПО</t>
  </si>
  <si>
    <t>ОКОГУ</t>
  </si>
  <si>
    <t>ОКВЭД</t>
  </si>
  <si>
    <t>ОКАТО (ОКТМО)</t>
  </si>
  <si>
    <t>ОГРН</t>
  </si>
  <si>
    <t>Руководитель + контакты</t>
  </si>
  <si>
    <t>Сокращенное наименование</t>
  </si>
  <si>
    <t>Общие меры (настройка)</t>
  </si>
  <si>
    <t>Статистический коэф-
фициент проявления
опасности, (С)</t>
  </si>
  <si>
    <t>Коэффициент длитель-
ности воздействия опас-
ности в течение рабо-
чего дня (смены), (Д)</t>
  </si>
  <si>
    <t>Коэффициент вероят-
ности невыполнения
мероприятий управле-
ния воздействием опас-
ности (учет человечес-
кого фактора), (Ч)</t>
  </si>
  <si>
    <t>Код органа государствен-
ной власти по ОКОГУ</t>
  </si>
  <si>
    <t>Наименование опасности</t>
  </si>
  <si>
    <t>Наличие опасности</t>
  </si>
  <si>
    <t>Код опасности</t>
  </si>
  <si>
    <t>Контрольный лист</t>
  </si>
  <si>
    <t>по идентификации опасностей, представляющих угрозу жизни и здоровью работников</t>
  </si>
  <si>
    <t>Наименование профессии (должности) работника:</t>
  </si>
  <si>
    <t>Примечание:</t>
  </si>
  <si>
    <t>Дата:</t>
  </si>
  <si>
    <t>27.3. Опасность воздействия ударной волны</t>
  </si>
  <si>
    <t>Руководитель структурного подразделения:</t>
  </si>
  <si>
    <t>(Ф.И.О)</t>
  </si>
  <si>
    <t>ухудшение самочувствия; травмы</t>
  </si>
  <si>
    <t>переутомление</t>
  </si>
  <si>
    <t>Контролировать сроки проведения инструктажей по охране труда.</t>
  </si>
  <si>
    <t>ПЭВМ</t>
  </si>
  <si>
    <t>Канцелярские принадлежности</t>
  </si>
  <si>
    <t>Во время перемещения визуально контролировать состояние покрытия поверхности.
При наличии скользких поверхностей изменить направление движения и обойти опасное место на безопасном расстоянии.
Использовать предупредительные знаки и таблички.</t>
  </si>
  <si>
    <t>Соблюдать и контролировать соблюдение правил безопасности.
Обеспечить обучение безопасным методам выполнения работ.</t>
  </si>
  <si>
    <t>Проведение инструктажей с работниками.
Проверять наличие и исправность заземления электрооборудования путем визуального осмотра, не прикасаться к электрооборудованию, и электропроводам (особенно остерегаться оголенных или оборванных проводов).</t>
  </si>
  <si>
    <t>Тщательно проводить отбор сотрудников по соответствующим показателям.
Проводить периодические медицинские осмотры и тестирования психического состояния.</t>
  </si>
  <si>
    <t>Соблюдать установленные режимы труда и отдыха.
Обеспечить обучение безопасным методам выполнения работ.</t>
  </si>
  <si>
    <t>Контролировать наличие и комплектность аптечки первой помощи.
Проводить обучение и инструктаж по оказанию первой помощи пострадавшим.
Обеспечить наличие и работоспособность средств связи.</t>
  </si>
  <si>
    <t>1433024250</t>
  </si>
  <si>
    <t>89988317</t>
  </si>
  <si>
    <t>85.21</t>
  </si>
  <si>
    <t>98404000000</t>
  </si>
  <si>
    <t>ГАПОУ РС (Я) "МРТК"</t>
  </si>
  <si>
    <t>Директор Березовой Владимир Викторович</t>
  </si>
  <si>
    <t>Бурнашева К.А.</t>
  </si>
  <si>
    <t>Первый заместитель директора</t>
  </si>
  <si>
    <t>Фрышкина Е.В.</t>
  </si>
  <si>
    <t>Начальник отдела ОТ, ТБ и ПБ</t>
  </si>
  <si>
    <t>Левчук Ю.С.</t>
  </si>
  <si>
    <t>Государственное автономное профессиональное образовательное учреждение Республики Саха (Якутия) "Региональный технический колледж в г.Мирном"</t>
  </si>
  <si>
    <t>2300223</t>
  </si>
  <si>
    <t>678170, РС (Я), г.Мирный, ул.Ленина 1</t>
  </si>
  <si>
    <t>Специалист  отдела ОТ, ТБ и ПБ</t>
  </si>
  <si>
    <t>46</t>
  </si>
  <si>
    <t>Бухгалтер первой категории (код: 20336)</t>
  </si>
  <si>
    <t>Специалисты</t>
  </si>
  <si>
    <t>02.03.2022</t>
  </si>
</sst>
</file>

<file path=xl/styles.xml><?xml version="1.0" encoding="utf-8"?>
<styleSheet xmlns="http://schemas.openxmlformats.org/spreadsheetml/2006/main">
  <numFmts count="3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d\ mmmm\,\ yyyy"/>
    <numFmt numFmtId="181" formatCode="0.0"/>
    <numFmt numFmtId="182" formatCode="0.000"/>
    <numFmt numFmtId="183" formatCode="\≤0.0"/>
    <numFmt numFmtId="184" formatCode="\≤0"/>
    <numFmt numFmtId="185" formatCode="&quot;Дата: &quot;@"/>
    <numFmt numFmtId="186" formatCode="[$-FC19]d\ mmmm\ yyyy\ &quot;г.&quot;"/>
    <numFmt numFmtId="187" formatCode="&quot;К А Р Т А   О Ц Е Н К И   Р И С К А   №&quot;@"/>
    <numFmt numFmtId="188" formatCode="&quot;КАРТА ОЦЕНКИ ПРОФЕССИОНАЛЬНЫХ РИСКОВ  №&quot;@"/>
    <numFmt numFmtId="189" formatCode="&quot;К А Р Т А  О Ц Е Н К И  П Р О Ф Е С С И О Н А Л Ь Н Ы Х  Р И С К О В   №&quot;@"/>
    <numFmt numFmtId="190" formatCode="&quot;К А Р Т А   О Ц Е Н К И   П Р О Ф Е С С И О Н А Л Ь Н Ы Х   Р И С К О В   №&quot;@"/>
  </numFmts>
  <fonts count="64">
    <font>
      <sz val="10"/>
      <name val="Arial Cyr"/>
      <family val="0"/>
    </font>
    <font>
      <u val="single"/>
      <sz val="10"/>
      <color indexed="12"/>
      <name val="Arial Cyr"/>
      <family val="0"/>
    </font>
    <font>
      <u val="single"/>
      <sz val="10"/>
      <color indexed="36"/>
      <name val="Arial Cyr"/>
      <family val="0"/>
    </font>
    <font>
      <sz val="8"/>
      <name val="Arial Cyr"/>
      <family val="0"/>
    </font>
    <font>
      <sz val="9"/>
      <name val="Times New Roman"/>
      <family val="1"/>
    </font>
    <font>
      <sz val="10"/>
      <name val="Times New Roman"/>
      <family val="1"/>
    </font>
    <font>
      <sz val="12"/>
      <name val="Times New Roman"/>
      <family val="1"/>
    </font>
    <font>
      <b/>
      <sz val="10"/>
      <name val="Times New Roman"/>
      <family val="1"/>
    </font>
    <font>
      <sz val="8"/>
      <name val="Times New Roman"/>
      <family val="1"/>
    </font>
    <font>
      <b/>
      <sz val="16"/>
      <name val="Times New Roman"/>
      <family val="1"/>
    </font>
    <font>
      <sz val="11"/>
      <name val="Times New Roman"/>
      <family val="1"/>
    </font>
    <font>
      <sz val="1"/>
      <name val="Times New Roman"/>
      <family val="1"/>
    </font>
    <font>
      <b/>
      <u val="single"/>
      <sz val="14"/>
      <name val="Times New Roman"/>
      <family val="1"/>
    </font>
    <font>
      <b/>
      <sz val="1"/>
      <name val="Times New Roman"/>
      <family val="1"/>
    </font>
    <font>
      <sz val="1"/>
      <name val="Arial Cyr"/>
      <family val="0"/>
    </font>
    <font>
      <sz val="7"/>
      <name val="Times New Roman"/>
      <family val="1"/>
    </font>
    <font>
      <sz val="1"/>
      <color indexed="9"/>
      <name val="Arial Cyr"/>
      <family val="0"/>
    </font>
    <font>
      <b/>
      <sz val="9"/>
      <name val="Times New Roman"/>
      <family val="1"/>
    </font>
    <font>
      <sz val="16"/>
      <name val="Times New Roman"/>
      <family val="1"/>
    </font>
    <font>
      <sz val="14"/>
      <name val="Times New Roman"/>
      <family val="1"/>
    </font>
    <font>
      <b/>
      <sz val="10"/>
      <name val="Arial Cyr"/>
      <family val="0"/>
    </font>
    <font>
      <b/>
      <sz val="10"/>
      <color indexed="10"/>
      <name val="Arial Cyr"/>
      <family val="0"/>
    </font>
    <font>
      <sz val="7.5"/>
      <name val="Times New Roman"/>
      <family val="1"/>
    </font>
    <font>
      <sz val="8.5"/>
      <name val="Times New Roman"/>
      <family val="1"/>
    </font>
    <font>
      <sz val="12"/>
      <name val="Arial Cyr"/>
      <family val="0"/>
    </font>
    <font>
      <sz val="11"/>
      <name val="Arial Cyr"/>
      <family val="0"/>
    </font>
    <font>
      <b/>
      <sz val="14"/>
      <name val="Times New Roman"/>
      <family val="1"/>
    </font>
    <font>
      <b/>
      <sz val="14"/>
      <name val="Arial Cyr"/>
      <family val="0"/>
    </font>
    <font>
      <b/>
      <sz val="12"/>
      <name val="Times New Roman"/>
      <family val="1"/>
    </font>
    <font>
      <b/>
      <sz val="12"/>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color indexed="63"/>
      </bottom>
    </border>
    <border>
      <left style="thin"/>
      <right style="thin"/>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0"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9" fillId="25" borderId="1" applyNumberFormat="0" applyAlignment="0" applyProtection="0"/>
    <xf numFmtId="0" fontId="50" fillId="26" borderId="2" applyNumberFormat="0" applyAlignment="0" applyProtection="0"/>
    <xf numFmtId="0" fontId="51" fillId="26" borderId="1" applyNumberFormat="0" applyAlignment="0" applyProtection="0"/>
    <xf numFmtId="0" fontId="1"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0" borderId="6" applyNumberFormat="0" applyFill="0" applyAlignment="0" applyProtection="0"/>
    <xf numFmtId="0" fontId="56" fillId="27" borderId="7" applyNumberFormat="0" applyAlignment="0" applyProtection="0"/>
    <xf numFmtId="0" fontId="57" fillId="0" borderId="0" applyNumberFormat="0" applyFill="0" applyBorder="0" applyAlignment="0" applyProtection="0"/>
    <xf numFmtId="0" fontId="58" fillId="28" borderId="0" applyNumberFormat="0" applyBorder="0" applyAlignment="0" applyProtection="0"/>
    <xf numFmtId="0" fontId="2" fillId="0" borderId="0" applyNumberFormat="0" applyFill="0" applyBorder="0" applyAlignment="0" applyProtection="0"/>
    <xf numFmtId="0" fontId="59" fillId="29" borderId="0" applyNumberFormat="0" applyBorder="0" applyAlignment="0" applyProtection="0"/>
    <xf numFmtId="0" fontId="60"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61" fillId="0" borderId="9" applyNumberFormat="0" applyFill="0" applyAlignment="0" applyProtection="0"/>
    <xf numFmtId="0" fontId="62"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63" fillId="31" borderId="0" applyNumberFormat="0" applyBorder="0" applyAlignment="0" applyProtection="0"/>
  </cellStyleXfs>
  <cellXfs count="132">
    <xf numFmtId="0" fontId="0" fillId="0" borderId="0" xfId="0" applyAlignment="1">
      <alignment/>
    </xf>
    <xf numFmtId="0" fontId="5" fillId="0" borderId="0" xfId="0" applyFont="1" applyFill="1" applyAlignment="1" applyProtection="1">
      <alignment horizontal="center" wrapText="1"/>
      <protection locked="0"/>
    </xf>
    <xf numFmtId="0" fontId="5" fillId="0" borderId="0" xfId="0" applyFont="1" applyFill="1" applyBorder="1" applyAlignment="1" applyProtection="1">
      <alignment/>
      <protection locked="0"/>
    </xf>
    <xf numFmtId="0" fontId="5" fillId="0" borderId="0" xfId="0" applyFont="1" applyFill="1" applyAlignment="1" applyProtection="1">
      <alignment/>
      <protection locked="0"/>
    </xf>
    <xf numFmtId="0" fontId="7" fillId="0" borderId="0" xfId="0" applyFont="1" applyFill="1" applyAlignment="1" applyProtection="1">
      <alignment/>
      <protection locked="0"/>
    </xf>
    <xf numFmtId="0" fontId="4" fillId="0" borderId="10" xfId="0" applyFont="1" applyFill="1" applyBorder="1" applyAlignment="1" applyProtection="1">
      <alignment horizontal="center" vertical="center" wrapText="1"/>
      <protection locked="0"/>
    </xf>
    <xf numFmtId="0" fontId="5" fillId="0" borderId="0" xfId="0" applyFont="1" applyFill="1" applyBorder="1" applyAlignment="1" applyProtection="1">
      <alignment horizontal="center" wrapText="1"/>
      <protection locked="0"/>
    </xf>
    <xf numFmtId="0" fontId="0" fillId="0" borderId="0" xfId="0" applyFont="1" applyFill="1" applyAlignment="1" applyProtection="1">
      <alignment/>
      <protection locked="0"/>
    </xf>
    <xf numFmtId="0" fontId="3" fillId="0" borderId="0" xfId="0" applyFont="1" applyFill="1" applyAlignment="1" applyProtection="1">
      <alignment horizontal="center" vertical="top"/>
      <protection locked="0"/>
    </xf>
    <xf numFmtId="0" fontId="0" fillId="0" borderId="0" xfId="0" applyFont="1" applyFill="1" applyAlignment="1" applyProtection="1">
      <alignment horizontal="center" wrapText="1"/>
      <protection locked="0"/>
    </xf>
    <xf numFmtId="0" fontId="5" fillId="0" borderId="0" xfId="0" applyFont="1" applyFill="1" applyAlignment="1" applyProtection="1">
      <alignment horizontal="center" vertical="center" wrapText="1"/>
      <protection locked="0"/>
    </xf>
    <xf numFmtId="0" fontId="0" fillId="0" borderId="0" xfId="0" applyFont="1" applyFill="1" applyBorder="1" applyAlignment="1" applyProtection="1">
      <alignment vertical="top"/>
      <protection hidden="1"/>
    </xf>
    <xf numFmtId="0" fontId="0" fillId="0" borderId="0" xfId="0" applyFont="1" applyFill="1" applyBorder="1" applyAlignment="1" applyProtection="1">
      <alignment vertical="center"/>
      <protection hidden="1"/>
    </xf>
    <xf numFmtId="49" fontId="0" fillId="0" borderId="0" xfId="0" applyNumberFormat="1" applyFont="1" applyBorder="1" applyAlignment="1" applyProtection="1">
      <alignment/>
      <protection hidden="1"/>
    </xf>
    <xf numFmtId="0" fontId="11" fillId="0" borderId="0" xfId="0" applyFont="1" applyFill="1" applyAlignment="1" applyProtection="1">
      <alignment/>
      <protection locked="0"/>
    </xf>
    <xf numFmtId="0" fontId="7" fillId="0" borderId="0" xfId="0" applyFont="1" applyFill="1" applyBorder="1" applyAlignment="1" applyProtection="1">
      <alignment/>
      <protection locked="0"/>
    </xf>
    <xf numFmtId="0" fontId="14" fillId="0" borderId="0" xfId="0" applyFont="1" applyFill="1" applyAlignment="1" applyProtection="1">
      <alignment/>
      <protection locked="0"/>
    </xf>
    <xf numFmtId="0" fontId="0" fillId="0" borderId="0" xfId="0" applyAlignment="1">
      <alignment wrapText="1"/>
    </xf>
    <xf numFmtId="0" fontId="8" fillId="0" borderId="0" xfId="0" applyFont="1" applyFill="1" applyBorder="1" applyAlignment="1" applyProtection="1">
      <alignment horizontal="center" vertical="top"/>
      <protection locked="0"/>
    </xf>
    <xf numFmtId="49" fontId="3" fillId="0" borderId="0" xfId="0" applyNumberFormat="1" applyFont="1" applyFill="1" applyAlignment="1" applyProtection="1">
      <alignment horizontal="center" vertical="top"/>
      <protection locked="0"/>
    </xf>
    <xf numFmtId="0" fontId="15" fillId="0" borderId="11" xfId="0" applyFont="1" applyFill="1" applyBorder="1" applyAlignment="1" applyProtection="1">
      <alignment horizontal="center" vertical="top"/>
      <protection locked="0"/>
    </xf>
    <xf numFmtId="0" fontId="11" fillId="0" borderId="0" xfId="0" applyFont="1" applyFill="1" applyAlignment="1" applyProtection="1">
      <alignment horizontal="center" wrapText="1"/>
      <protection locked="0"/>
    </xf>
    <xf numFmtId="49" fontId="16" fillId="0" borderId="0" xfId="0" applyNumberFormat="1" applyFont="1" applyFill="1" applyAlignment="1" applyProtection="1">
      <alignment/>
      <protection hidden="1"/>
    </xf>
    <xf numFmtId="0" fontId="13" fillId="0" borderId="0" xfId="0" applyFont="1" applyFill="1" applyAlignment="1" applyProtection="1">
      <alignment/>
      <protection locked="0"/>
    </xf>
    <xf numFmtId="14" fontId="5" fillId="0" borderId="0" xfId="0" applyNumberFormat="1" applyFont="1" applyFill="1" applyBorder="1" applyAlignment="1" applyProtection="1">
      <alignment/>
      <protection locked="0"/>
    </xf>
    <xf numFmtId="0" fontId="4" fillId="0" borderId="10" xfId="0" applyFont="1" applyFill="1" applyBorder="1" applyAlignment="1" applyProtection="1">
      <alignment vertical="center" wrapText="1"/>
      <protection locked="0"/>
    </xf>
    <xf numFmtId="0" fontId="4" fillId="0" borderId="10" xfId="0" applyFont="1" applyFill="1" applyBorder="1" applyAlignment="1" applyProtection="1">
      <alignment horizontal="left" vertical="center" wrapText="1"/>
      <protection locked="0"/>
    </xf>
    <xf numFmtId="0" fontId="4" fillId="0" borderId="12" xfId="0" applyFont="1" applyFill="1" applyBorder="1" applyAlignment="1" applyProtection="1">
      <alignment horizontal="left" vertical="center" wrapText="1"/>
      <protection locked="0"/>
    </xf>
    <xf numFmtId="0" fontId="5" fillId="0" borderId="10" xfId="0" applyFont="1" applyFill="1" applyBorder="1" applyAlignment="1" applyProtection="1">
      <alignment horizontal="center" vertical="distributed" wrapText="1"/>
      <protection locked="0"/>
    </xf>
    <xf numFmtId="0" fontId="5" fillId="0" borderId="10" xfId="0" applyFont="1" applyFill="1" applyBorder="1" applyAlignment="1" applyProtection="1">
      <alignment horizontal="center" vertical="distributed"/>
      <protection locked="0"/>
    </xf>
    <xf numFmtId="0" fontId="4" fillId="0" borderId="10" xfId="0" applyNumberFormat="1" applyFont="1" applyFill="1" applyBorder="1" applyAlignment="1" applyProtection="1">
      <alignment horizontal="left" vertical="center" wrapText="1"/>
      <protection locked="0"/>
    </xf>
    <xf numFmtId="0" fontId="5" fillId="0" borderId="0" xfId="0" applyFont="1" applyFill="1" applyAlignment="1" applyProtection="1">
      <alignment horizontal="center" vertical="distributed"/>
      <protection locked="0"/>
    </xf>
    <xf numFmtId="0" fontId="4" fillId="0" borderId="10" xfId="0" applyNumberFormat="1" applyFont="1" applyFill="1" applyBorder="1" applyAlignment="1" applyProtection="1">
      <alignment horizontal="center" vertical="center" wrapText="1"/>
      <protection hidden="1"/>
    </xf>
    <xf numFmtId="0" fontId="4" fillId="0" borderId="10" xfId="0" applyFont="1" applyFill="1" applyBorder="1" applyAlignment="1" applyProtection="1">
      <alignment vertical="center" wrapText="1"/>
      <protection hidden="1"/>
    </xf>
    <xf numFmtId="0" fontId="5" fillId="0" borderId="0" xfId="0" applyFont="1" applyFill="1" applyAlignment="1" applyProtection="1">
      <alignment horizontal="right"/>
      <protection locked="0"/>
    </xf>
    <xf numFmtId="0" fontId="10" fillId="0" borderId="10" xfId="0" applyFont="1" applyFill="1" applyBorder="1" applyAlignment="1" applyProtection="1">
      <alignment horizontal="center" vertical="center" wrapText="1"/>
      <protection hidden="1"/>
    </xf>
    <xf numFmtId="0" fontId="8" fillId="0" borderId="0" xfId="0" applyFont="1" applyFill="1" applyAlignment="1" applyProtection="1">
      <alignment horizontal="center" vertical="distributed" wrapText="1"/>
      <protection locked="0"/>
    </xf>
    <xf numFmtId="0" fontId="6" fillId="0" borderId="0" xfId="0" applyFont="1" applyFill="1" applyAlignment="1" applyProtection="1">
      <alignment/>
      <protection locked="0"/>
    </xf>
    <xf numFmtId="0" fontId="6" fillId="0" borderId="0" xfId="0" applyFont="1" applyFill="1" applyAlignment="1" applyProtection="1">
      <alignment horizontal="center" wrapText="1"/>
      <protection hidden="1"/>
    </xf>
    <xf numFmtId="0" fontId="0" fillId="0" borderId="0" xfId="0" applyAlignment="1">
      <alignment/>
    </xf>
    <xf numFmtId="0" fontId="18" fillId="0" borderId="0" xfId="0" applyFont="1" applyFill="1" applyAlignment="1" applyProtection="1">
      <alignment/>
      <protection locked="0"/>
    </xf>
    <xf numFmtId="0" fontId="9" fillId="0" borderId="0" xfId="0" applyFont="1" applyFill="1" applyAlignment="1" applyProtection="1">
      <alignment horizontal="center" wrapText="1"/>
      <protection hidden="1"/>
    </xf>
    <xf numFmtId="0" fontId="19" fillId="0" borderId="0" xfId="0" applyFont="1" applyFill="1" applyAlignment="1" applyProtection="1">
      <alignment/>
      <protection locked="0"/>
    </xf>
    <xf numFmtId="0" fontId="12" fillId="0" borderId="0" xfId="0" applyFont="1" applyFill="1" applyAlignment="1" applyProtection="1">
      <alignment horizontal="center" wrapText="1"/>
      <protection hidden="1"/>
    </xf>
    <xf numFmtId="0" fontId="11" fillId="0" borderId="0" xfId="0" applyFont="1" applyFill="1" applyAlignment="1" applyProtection="1">
      <alignment horizontal="center" vertical="distributed"/>
      <protection locked="0"/>
    </xf>
    <xf numFmtId="0" fontId="13" fillId="0" borderId="0" xfId="0" applyFont="1" applyFill="1" applyAlignment="1" applyProtection="1">
      <alignment horizontal="center" wrapText="1"/>
      <protection hidden="1"/>
    </xf>
    <xf numFmtId="0" fontId="5" fillId="0" borderId="0" xfId="0" applyFont="1" applyFill="1" applyAlignment="1" applyProtection="1">
      <alignment horizontal="center" wrapText="1"/>
      <protection hidden="1"/>
    </xf>
    <xf numFmtId="49" fontId="5" fillId="0" borderId="13" xfId="0" applyNumberFormat="1" applyFont="1" applyFill="1" applyBorder="1" applyAlignment="1" applyProtection="1">
      <alignment/>
      <protection locked="0"/>
    </xf>
    <xf numFmtId="0" fontId="4" fillId="0" borderId="0" xfId="0" applyFont="1" applyFill="1" applyAlignment="1" applyProtection="1">
      <alignment horizontal="center" vertical="distributed"/>
      <protection locked="0"/>
    </xf>
    <xf numFmtId="0" fontId="4" fillId="0" borderId="0" xfId="0" applyFont="1" applyFill="1" applyAlignment="1" applyProtection="1">
      <alignment horizontal="center" vertical="center"/>
      <protection locked="0"/>
    </xf>
    <xf numFmtId="0" fontId="4" fillId="0" borderId="0" xfId="0" applyFont="1" applyFill="1" applyAlignment="1" applyProtection="1">
      <alignment/>
      <protection locked="0"/>
    </xf>
    <xf numFmtId="0" fontId="5" fillId="0" borderId="0" xfId="0" applyFont="1" applyFill="1" applyAlignment="1" applyProtection="1">
      <alignment vertical="top" wrapText="1"/>
      <protection hidden="1"/>
    </xf>
    <xf numFmtId="0" fontId="5" fillId="0" borderId="0" xfId="0" applyFont="1" applyFill="1" applyBorder="1" applyAlignment="1" applyProtection="1">
      <alignment horizontal="right" vertical="top"/>
      <protection locked="0"/>
    </xf>
    <xf numFmtId="0" fontId="11" fillId="0" borderId="0" xfId="0" applyFont="1" applyFill="1" applyAlignment="1" applyProtection="1">
      <alignment vertical="top"/>
      <protection locked="0"/>
    </xf>
    <xf numFmtId="0" fontId="5" fillId="0" borderId="0" xfId="0" applyFont="1" applyAlignment="1" applyProtection="1">
      <alignment/>
      <protection hidden="1"/>
    </xf>
    <xf numFmtId="0" fontId="5" fillId="0" borderId="0" xfId="0" applyFont="1" applyFill="1" applyAlignment="1" applyProtection="1">
      <alignment horizontal="center" vertical="distributed" wrapText="1"/>
      <protection locked="0"/>
    </xf>
    <xf numFmtId="0" fontId="4" fillId="0" borderId="10" xfId="0" applyFont="1" applyFill="1" applyBorder="1" applyAlignment="1" applyProtection="1">
      <alignment vertical="center" wrapText="1"/>
      <protection/>
    </xf>
    <xf numFmtId="0" fontId="4" fillId="0" borderId="10" xfId="0" applyFont="1" applyFill="1" applyBorder="1" applyAlignment="1" applyProtection="1">
      <alignment horizontal="left"/>
      <protection locked="0"/>
    </xf>
    <xf numFmtId="0" fontId="4" fillId="0" borderId="0" xfId="0" applyFont="1" applyFill="1" applyAlignment="1" applyProtection="1">
      <alignment vertical="center"/>
      <protection locked="0"/>
    </xf>
    <xf numFmtId="0" fontId="20" fillId="0" borderId="0" xfId="0" applyFont="1" applyAlignment="1">
      <alignment/>
    </xf>
    <xf numFmtId="0" fontId="21" fillId="0" borderId="0" xfId="0" applyFont="1" applyAlignment="1">
      <alignment/>
    </xf>
    <xf numFmtId="0" fontId="5" fillId="0" borderId="0" xfId="0" applyFont="1" applyFill="1" applyAlignment="1" applyProtection="1">
      <alignment wrapText="1"/>
      <protection hidden="1"/>
    </xf>
    <xf numFmtId="0" fontId="5" fillId="0" borderId="0" xfId="0" applyFont="1" applyAlignment="1" applyProtection="1">
      <alignment wrapText="1"/>
      <protection hidden="1"/>
    </xf>
    <xf numFmtId="0" fontId="15" fillId="0" borderId="10" xfId="0" applyFont="1" applyFill="1" applyBorder="1" applyAlignment="1" applyProtection="1">
      <alignment horizontal="center" vertical="center" textRotation="90" wrapText="1"/>
      <protection locked="0"/>
    </xf>
    <xf numFmtId="0" fontId="10" fillId="0" borderId="10" xfId="0" applyFont="1" applyFill="1" applyBorder="1" applyAlignment="1" applyProtection="1">
      <alignment horizontal="center" vertical="center" wrapText="1"/>
      <protection locked="0"/>
    </xf>
    <xf numFmtId="0" fontId="5" fillId="0" borderId="0" xfId="0" applyFont="1" applyFill="1" applyAlignment="1" applyProtection="1">
      <alignment/>
      <protection locked="0"/>
    </xf>
    <xf numFmtId="0" fontId="7" fillId="0" borderId="10" xfId="0" applyFont="1" applyFill="1" applyBorder="1" applyAlignment="1" applyProtection="1">
      <alignment horizontal="center" vertical="center"/>
      <protection locked="0"/>
    </xf>
    <xf numFmtId="0" fontId="5" fillId="0" borderId="10" xfId="0" applyFont="1" applyFill="1" applyBorder="1" applyAlignment="1" applyProtection="1">
      <alignment horizontal="center" vertical="center"/>
      <protection hidden="1"/>
    </xf>
    <xf numFmtId="0" fontId="6" fillId="0" borderId="0" xfId="0" applyFont="1" applyFill="1" applyAlignment="1" applyProtection="1">
      <alignment wrapText="1"/>
      <protection hidden="1"/>
    </xf>
    <xf numFmtId="0" fontId="19" fillId="0" borderId="0" xfId="0" applyFont="1" applyFill="1" applyAlignment="1" applyProtection="1">
      <alignment wrapText="1"/>
      <protection hidden="1"/>
    </xf>
    <xf numFmtId="0" fontId="10" fillId="0" borderId="0" xfId="0" applyFont="1" applyFill="1" applyAlignment="1" applyProtection="1">
      <alignment wrapText="1"/>
      <protection hidden="1"/>
    </xf>
    <xf numFmtId="0" fontId="11" fillId="0" borderId="0" xfId="0" applyFont="1" applyFill="1" applyAlignment="1" applyProtection="1">
      <alignment/>
      <protection hidden="1"/>
    </xf>
    <xf numFmtId="0" fontId="7" fillId="0" borderId="10" xfId="0" applyNumberFormat="1" applyFont="1" applyFill="1" applyBorder="1" applyAlignment="1" applyProtection="1">
      <alignment horizontal="center" vertical="center"/>
      <protection hidden="1"/>
    </xf>
    <xf numFmtId="0" fontId="5" fillId="0" borderId="10" xfId="0" applyNumberFormat="1" applyFont="1" applyFill="1" applyBorder="1" applyAlignment="1" applyProtection="1">
      <alignment horizontal="center" vertical="center"/>
      <protection hidden="1"/>
    </xf>
    <xf numFmtId="0" fontId="7" fillId="0" borderId="10" xfId="0" applyFont="1" applyFill="1" applyBorder="1" applyAlignment="1" applyProtection="1">
      <alignment horizontal="center" vertical="top" wrapText="1"/>
      <protection hidden="1"/>
    </xf>
    <xf numFmtId="0" fontId="4" fillId="0" borderId="10" xfId="0" applyFont="1" applyFill="1" applyBorder="1" applyAlignment="1" applyProtection="1">
      <alignment horizontal="left" vertical="top" wrapText="1"/>
      <protection hidden="1"/>
    </xf>
    <xf numFmtId="0" fontId="8" fillId="0" borderId="0" xfId="0" applyFont="1" applyFill="1" applyAlignment="1" applyProtection="1">
      <alignment vertical="top"/>
      <protection locked="0"/>
    </xf>
    <xf numFmtId="0" fontId="8" fillId="0" borderId="0" xfId="0" applyFont="1" applyAlignment="1" applyProtection="1">
      <alignment horizontal="center" vertical="top"/>
      <protection locked="0"/>
    </xf>
    <xf numFmtId="0" fontId="8" fillId="0" borderId="0" xfId="0" applyFont="1" applyFill="1" applyAlignment="1" applyProtection="1">
      <alignment/>
      <protection locked="0"/>
    </xf>
    <xf numFmtId="0" fontId="8" fillId="0" borderId="0" xfId="0" applyFont="1" applyFill="1" applyAlignment="1" applyProtection="1">
      <alignment horizontal="right" vertical="top"/>
      <protection locked="0"/>
    </xf>
    <xf numFmtId="0" fontId="5" fillId="0" borderId="0" xfId="0" applyFont="1" applyFill="1" applyBorder="1" applyAlignment="1" applyProtection="1">
      <alignment horizontal="left" vertical="top" wrapText="1"/>
      <protection locked="0"/>
    </xf>
    <xf numFmtId="0" fontId="11" fillId="0" borderId="0" xfId="0" applyFont="1" applyFill="1" applyBorder="1" applyAlignment="1" applyProtection="1">
      <alignment horizontal="center"/>
      <protection locked="0"/>
    </xf>
    <xf numFmtId="0" fontId="12" fillId="0" borderId="0" xfId="0" applyFont="1" applyFill="1" applyAlignment="1" applyProtection="1">
      <alignment horizontal="center"/>
      <protection locked="0"/>
    </xf>
    <xf numFmtId="0" fontId="8" fillId="0" borderId="0" xfId="0" applyFont="1" applyFill="1" applyAlignment="1" applyProtection="1">
      <alignment horizontal="center" vertical="top"/>
      <protection locked="0"/>
    </xf>
    <xf numFmtId="0" fontId="7" fillId="0" borderId="14" xfId="0" applyFont="1" applyFill="1" applyBorder="1" applyAlignment="1" applyProtection="1">
      <alignment horizontal="center" vertical="center" wrapText="1"/>
      <protection locked="0"/>
    </xf>
    <xf numFmtId="0" fontId="7" fillId="0" borderId="15" xfId="0" applyFont="1" applyFill="1" applyBorder="1" applyAlignment="1" applyProtection="1">
      <alignment horizontal="center" vertical="center" wrapText="1"/>
      <protection locked="0"/>
    </xf>
    <xf numFmtId="0" fontId="7" fillId="0" borderId="16" xfId="0" applyFont="1" applyFill="1" applyBorder="1" applyAlignment="1" applyProtection="1">
      <alignment horizontal="center" vertical="center" wrapText="1"/>
      <protection locked="0"/>
    </xf>
    <xf numFmtId="0" fontId="10" fillId="0" borderId="10" xfId="0" applyFont="1" applyFill="1" applyBorder="1" applyAlignment="1" applyProtection="1">
      <alignment horizontal="center" vertical="center" wrapText="1"/>
      <protection locked="0"/>
    </xf>
    <xf numFmtId="0" fontId="5" fillId="0" borderId="17" xfId="0" applyFont="1" applyFill="1" applyBorder="1" applyAlignment="1" applyProtection="1">
      <alignment horizontal="center" vertical="center" wrapText="1"/>
      <protection locked="0"/>
    </xf>
    <xf numFmtId="0" fontId="5" fillId="0" borderId="18" xfId="0" applyFont="1" applyFill="1" applyBorder="1" applyAlignment="1" applyProtection="1">
      <alignment horizontal="center" vertical="center" wrapText="1"/>
      <protection locked="0"/>
    </xf>
    <xf numFmtId="0" fontId="5" fillId="0" borderId="12" xfId="0" applyFont="1" applyFill="1" applyBorder="1" applyAlignment="1" applyProtection="1">
      <alignment horizontal="center" vertical="center" wrapText="1"/>
      <protection locked="0"/>
    </xf>
    <xf numFmtId="0" fontId="23" fillId="0" borderId="14" xfId="0" applyFont="1" applyFill="1" applyBorder="1" applyAlignment="1" applyProtection="1">
      <alignment horizontal="center" wrapText="1"/>
      <protection locked="0"/>
    </xf>
    <xf numFmtId="0" fontId="23" fillId="0" borderId="15" xfId="0" applyFont="1" applyFill="1" applyBorder="1" applyAlignment="1" applyProtection="1">
      <alignment horizontal="center" wrapText="1"/>
      <protection locked="0"/>
    </xf>
    <xf numFmtId="0" fontId="23" fillId="0" borderId="16" xfId="0" applyFont="1" applyFill="1" applyBorder="1" applyAlignment="1" applyProtection="1">
      <alignment horizontal="center" wrapText="1"/>
      <protection locked="0"/>
    </xf>
    <xf numFmtId="0" fontId="5" fillId="0" borderId="10" xfId="0" applyFont="1" applyFill="1" applyBorder="1" applyAlignment="1" applyProtection="1">
      <alignment horizontal="center"/>
      <protection locked="0"/>
    </xf>
    <xf numFmtId="0" fontId="7" fillId="0" borderId="14" xfId="0" applyFont="1" applyFill="1" applyBorder="1" applyAlignment="1" applyProtection="1">
      <alignment horizontal="center" vertical="top" wrapText="1"/>
      <protection locked="0"/>
    </xf>
    <xf numFmtId="0" fontId="7" fillId="0" borderId="15" xfId="0" applyFont="1" applyFill="1" applyBorder="1" applyAlignment="1" applyProtection="1">
      <alignment horizontal="center" vertical="top" wrapText="1"/>
      <protection locked="0"/>
    </xf>
    <xf numFmtId="0" fontId="7" fillId="0" borderId="16" xfId="0" applyFont="1" applyFill="1" applyBorder="1" applyAlignment="1" applyProtection="1">
      <alignment horizontal="center" vertical="top" wrapText="1"/>
      <protection locked="0"/>
    </xf>
    <xf numFmtId="0" fontId="4" fillId="0" borderId="10" xfId="0" applyFont="1" applyFill="1" applyBorder="1" applyAlignment="1" applyProtection="1">
      <alignment horizontal="center" vertical="center" wrapText="1"/>
      <protection locked="0"/>
    </xf>
    <xf numFmtId="0" fontId="22" fillId="0" borderId="17" xfId="0" applyFont="1" applyFill="1" applyBorder="1" applyAlignment="1" applyProtection="1">
      <alignment horizontal="center" vertical="center" textRotation="90" wrapText="1"/>
      <protection locked="0"/>
    </xf>
    <xf numFmtId="0" fontId="22" fillId="0" borderId="12" xfId="0" applyFont="1" applyFill="1" applyBorder="1" applyAlignment="1" applyProtection="1">
      <alignment horizontal="center" vertical="center" textRotation="90" wrapText="1"/>
      <protection locked="0"/>
    </xf>
    <xf numFmtId="0" fontId="17" fillId="0" borderId="14" xfId="0" applyFont="1" applyFill="1" applyBorder="1" applyAlignment="1" applyProtection="1">
      <alignment horizontal="center" vertical="center" wrapText="1"/>
      <protection locked="0"/>
    </xf>
    <xf numFmtId="0" fontId="17" fillId="0" borderId="15" xfId="0" applyFont="1" applyFill="1" applyBorder="1" applyAlignment="1" applyProtection="1">
      <alignment horizontal="center" vertical="center" wrapText="1"/>
      <protection locked="0"/>
    </xf>
    <xf numFmtId="0" fontId="17" fillId="0" borderId="16" xfId="0" applyFont="1" applyFill="1" applyBorder="1" applyAlignment="1" applyProtection="1">
      <alignment horizontal="center" vertical="center" wrapText="1"/>
      <protection locked="0"/>
    </xf>
    <xf numFmtId="0" fontId="6" fillId="0" borderId="13" xfId="0" applyFont="1" applyFill="1" applyBorder="1" applyAlignment="1" applyProtection="1">
      <alignment horizontal="center" wrapText="1"/>
      <protection hidden="1"/>
    </xf>
    <xf numFmtId="0" fontId="8" fillId="0" borderId="11" xfId="0" applyFont="1" applyFill="1" applyBorder="1" applyAlignment="1" applyProtection="1">
      <alignment horizontal="center" vertical="top"/>
      <protection locked="0"/>
    </xf>
    <xf numFmtId="0" fontId="5" fillId="0" borderId="10" xfId="0" applyFont="1" applyFill="1" applyBorder="1" applyAlignment="1" applyProtection="1">
      <alignment horizontal="center" vertical="distributed" wrapText="1"/>
      <protection locked="0"/>
    </xf>
    <xf numFmtId="0" fontId="5" fillId="0" borderId="10" xfId="0" applyFont="1" applyFill="1" applyBorder="1" applyAlignment="1" applyProtection="1">
      <alignment horizontal="center" vertical="distributed"/>
      <protection locked="0"/>
    </xf>
    <xf numFmtId="0" fontId="8" fillId="0" borderId="0" xfId="0" applyFont="1" applyFill="1" applyBorder="1" applyAlignment="1" applyProtection="1">
      <alignment horizontal="center" vertical="top"/>
      <protection locked="0"/>
    </xf>
    <xf numFmtId="190" fontId="9" fillId="0" borderId="0" xfId="0" applyNumberFormat="1" applyFont="1" applyFill="1" applyBorder="1" applyAlignment="1" applyProtection="1">
      <alignment horizontal="center"/>
      <protection locked="0"/>
    </xf>
    <xf numFmtId="0" fontId="10" fillId="0" borderId="10" xfId="0" applyFont="1" applyFill="1" applyBorder="1" applyAlignment="1" applyProtection="1">
      <alignment horizontal="center" vertical="center" wrapText="1"/>
      <protection hidden="1"/>
    </xf>
    <xf numFmtId="0" fontId="5" fillId="0" borderId="0" xfId="0" applyFont="1" applyFill="1" applyAlignment="1" applyProtection="1">
      <alignment horizontal="left" vertical="top" wrapText="1"/>
      <protection hidden="1"/>
    </xf>
    <xf numFmtId="0" fontId="5" fillId="0" borderId="0" xfId="0" applyFont="1" applyAlignment="1" applyProtection="1">
      <alignment horizontal="left" vertical="top" wrapText="1"/>
      <protection hidden="1"/>
    </xf>
    <xf numFmtId="0" fontId="7" fillId="0" borderId="0" xfId="0" applyFont="1" applyFill="1" applyBorder="1" applyAlignment="1" applyProtection="1">
      <alignment horizontal="left" wrapText="1"/>
      <protection locked="0"/>
    </xf>
    <xf numFmtId="0" fontId="20" fillId="0" borderId="0" xfId="0" applyFont="1" applyAlignment="1" applyProtection="1">
      <alignment horizontal="left" wrapText="1"/>
      <protection locked="0"/>
    </xf>
    <xf numFmtId="0" fontId="10" fillId="0" borderId="0" xfId="0" applyFont="1" applyFill="1" applyBorder="1" applyAlignment="1" applyProtection="1">
      <alignment horizontal="left" wrapText="1"/>
      <protection hidden="1"/>
    </xf>
    <xf numFmtId="0" fontId="25" fillId="0" borderId="0" xfId="0" applyFont="1" applyAlignment="1" applyProtection="1">
      <alignment horizontal="left" wrapText="1"/>
      <protection hidden="1"/>
    </xf>
    <xf numFmtId="0" fontId="11" fillId="0" borderId="0" xfId="0" applyFont="1" applyFill="1" applyBorder="1" applyAlignment="1" applyProtection="1">
      <alignment horizontal="center" wrapText="1"/>
      <protection locked="0"/>
    </xf>
    <xf numFmtId="0" fontId="14" fillId="0" borderId="0" xfId="0" applyFont="1" applyAlignment="1" applyProtection="1">
      <alignment horizontal="center" wrapText="1"/>
      <protection locked="0"/>
    </xf>
    <xf numFmtId="0" fontId="26" fillId="0" borderId="0" xfId="0" applyFont="1" applyFill="1" applyBorder="1" applyAlignment="1" applyProtection="1">
      <alignment horizontal="center" wrapText="1"/>
      <protection locked="0"/>
    </xf>
    <xf numFmtId="0" fontId="27" fillId="0" borderId="0" xfId="0" applyFont="1" applyAlignment="1" applyProtection="1">
      <alignment horizontal="center" wrapText="1"/>
      <protection locked="0"/>
    </xf>
    <xf numFmtId="0" fontId="28" fillId="0" borderId="0" xfId="0" applyFont="1" applyFill="1" applyBorder="1" applyAlignment="1" applyProtection="1">
      <alignment horizontal="center" wrapText="1"/>
      <protection locked="0"/>
    </xf>
    <xf numFmtId="0" fontId="29" fillId="0" borderId="0" xfId="0" applyFont="1" applyAlignment="1" applyProtection="1">
      <alignment horizontal="center" wrapText="1"/>
      <protection locked="0"/>
    </xf>
    <xf numFmtId="0" fontId="6" fillId="0" borderId="0" xfId="0" applyFont="1" applyFill="1" applyBorder="1" applyAlignment="1" applyProtection="1">
      <alignment horizontal="center" wrapText="1"/>
      <protection hidden="1"/>
    </xf>
    <xf numFmtId="0" fontId="24" fillId="0" borderId="0" xfId="0" applyFont="1" applyAlignment="1" applyProtection="1">
      <alignment horizontal="center" wrapText="1"/>
      <protection hidden="1"/>
    </xf>
    <xf numFmtId="0" fontId="14" fillId="0" borderId="0" xfId="0" applyFont="1" applyAlignment="1">
      <alignment horizontal="center" wrapText="1"/>
    </xf>
    <xf numFmtId="0" fontId="10" fillId="0" borderId="0" xfId="0" applyFont="1" applyFill="1" applyBorder="1" applyAlignment="1" applyProtection="1">
      <alignment horizontal="left" wrapText="1"/>
      <protection locked="0"/>
    </xf>
    <xf numFmtId="0" fontId="25" fillId="0" borderId="0" xfId="0" applyFont="1" applyAlignment="1" applyProtection="1">
      <alignment horizontal="left" wrapText="1"/>
      <protection locked="0"/>
    </xf>
    <xf numFmtId="0" fontId="5" fillId="0" borderId="0" xfId="0" applyFont="1" applyFill="1" applyBorder="1" applyAlignment="1" applyProtection="1">
      <alignment horizontal="left" wrapText="1"/>
      <protection locked="0"/>
    </xf>
    <xf numFmtId="0" fontId="0" fillId="0" borderId="0" xfId="0" applyFont="1" applyBorder="1" applyAlignment="1" applyProtection="1">
      <alignment horizontal="left" wrapText="1"/>
      <protection locked="0"/>
    </xf>
    <xf numFmtId="0" fontId="10" fillId="0" borderId="13" xfId="0" applyFont="1" applyFill="1" applyBorder="1" applyAlignment="1" applyProtection="1">
      <alignment horizontal="left" wrapText="1"/>
      <protection locked="0"/>
    </xf>
    <xf numFmtId="0" fontId="25" fillId="0" borderId="13" xfId="0" applyFont="1" applyBorder="1" applyAlignment="1" applyProtection="1">
      <alignment horizontal="left" wrapText="1"/>
      <protection locked="0"/>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dxfs count="2">
    <dxf>
      <border>
        <top style="hair"/>
      </border>
    </dxf>
    <dxf>
      <border>
        <top style="hair">
          <color rgb="FF000000"/>
        </top>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46">
    <tabColor indexed="43"/>
  </sheetPr>
  <dimension ref="A1:N207"/>
  <sheetViews>
    <sheetView tabSelected="1" zoomScalePageLayoutView="0" workbookViewId="0" topLeftCell="A1">
      <selection activeCell="J161" sqref="J161"/>
    </sheetView>
  </sheetViews>
  <sheetFormatPr defaultColWidth="9.00390625" defaultRowHeight="12.75"/>
  <cols>
    <col min="1" max="1" width="37.125" style="3" customWidth="1"/>
    <col min="2" max="2" width="25.00390625" style="3" customWidth="1"/>
    <col min="3" max="4" width="4.25390625" style="3" customWidth="1"/>
    <col min="5" max="5" width="5.75390625" style="3" customWidth="1"/>
    <col min="6" max="6" width="8.25390625" style="3" customWidth="1"/>
    <col min="7" max="7" width="11.375" style="3" customWidth="1"/>
    <col min="8" max="8" width="8.00390625" style="3" customWidth="1"/>
    <col min="9" max="9" width="10.25390625" style="3" customWidth="1"/>
    <col min="10" max="10" width="27.125" style="3" customWidth="1"/>
    <col min="11" max="11" width="142.875" style="31" hidden="1" customWidth="1"/>
    <col min="12" max="12" width="107.125" style="3" hidden="1" customWidth="1"/>
    <col min="13" max="16384" width="9.125" style="3" customWidth="1"/>
  </cols>
  <sheetData>
    <row r="1" spans="1:11" s="37" customFormat="1" ht="31.5">
      <c r="A1" s="104" t="str">
        <f>IF(' '!A1="","",' '!A1)</f>
        <v>Государственное автономное профессиональное образовательное учреждение Республики Саха (Якутия) "Региональный технический колледж в г.Мирном"</v>
      </c>
      <c r="B1" s="104"/>
      <c r="C1" s="104"/>
      <c r="D1" s="104"/>
      <c r="E1" s="104"/>
      <c r="F1" s="104"/>
      <c r="G1" s="104"/>
      <c r="H1" s="104"/>
      <c r="I1" s="104"/>
      <c r="J1" s="104"/>
      <c r="K1" s="38" t="str">
        <f>A1</f>
        <v>Государственное автономное профессиональное образовательное учреждение Республики Саха (Якутия) "Региональный технический колледж в г.Мирном"</v>
      </c>
    </row>
    <row r="2" spans="1:10" ht="12.75">
      <c r="A2" s="105" t="s">
        <v>11</v>
      </c>
      <c r="B2" s="105"/>
      <c r="C2" s="105"/>
      <c r="D2" s="105"/>
      <c r="E2" s="105"/>
      <c r="F2" s="105"/>
      <c r="G2" s="105"/>
      <c r="H2" s="105"/>
      <c r="I2" s="105"/>
      <c r="J2" s="105"/>
    </row>
    <row r="3" spans="1:11" ht="31.5">
      <c r="A3" s="104" t="str">
        <f>IF(' '!A2="","",' '!A2&amp;IF(' '!A10="","","
"&amp;' '!A10))</f>
        <v>678170, РС (Я), г.Мирный, ул.Ленина 1
Директор Березовой Владимир Викторович</v>
      </c>
      <c r="B3" s="104"/>
      <c r="C3" s="104"/>
      <c r="D3" s="104"/>
      <c r="E3" s="104"/>
      <c r="F3" s="104"/>
      <c r="G3" s="104"/>
      <c r="H3" s="104"/>
      <c r="I3" s="104"/>
      <c r="J3" s="104"/>
      <c r="K3" s="38" t="str">
        <f>A3</f>
        <v>678170, РС (Я), г.Мирный, ул.Ленина 1
Директор Березовой Владимир Викторович</v>
      </c>
    </row>
    <row r="4" spans="1:10" ht="12.75">
      <c r="A4" s="108" t="s">
        <v>27</v>
      </c>
      <c r="B4" s="108"/>
      <c r="C4" s="108"/>
      <c r="D4" s="108"/>
      <c r="E4" s="108"/>
      <c r="F4" s="108"/>
      <c r="G4" s="108"/>
      <c r="H4" s="108"/>
      <c r="I4" s="108"/>
      <c r="J4" s="108"/>
    </row>
    <row r="5" spans="1:11" s="14" customFormat="1" ht="5.25">
      <c r="A5" s="81"/>
      <c r="B5" s="81"/>
      <c r="C5" s="81"/>
      <c r="D5" s="81"/>
      <c r="E5" s="81"/>
      <c r="F5" s="81"/>
      <c r="G5" s="81"/>
      <c r="H5" s="81"/>
      <c r="I5" s="81"/>
      <c r="J5" s="81"/>
      <c r="K5" s="44"/>
    </row>
    <row r="6" spans="1:11" ht="25.5">
      <c r="A6" s="28" t="s">
        <v>5</v>
      </c>
      <c r="B6" s="29" t="s">
        <v>8</v>
      </c>
      <c r="C6" s="106" t="s">
        <v>218</v>
      </c>
      <c r="D6" s="107"/>
      <c r="E6" s="107"/>
      <c r="F6" s="107"/>
      <c r="G6" s="106" t="s">
        <v>18</v>
      </c>
      <c r="H6" s="107"/>
      <c r="I6" s="107"/>
      <c r="J6" s="29" t="s">
        <v>9</v>
      </c>
      <c r="K6" s="55" t="s">
        <v>19</v>
      </c>
    </row>
    <row r="7" spans="1:10" ht="15">
      <c r="A7" s="35" t="str">
        <f>IF(' '!A4="","",' '!A4)</f>
        <v>1433024250</v>
      </c>
      <c r="B7" s="35" t="str">
        <f>IF(' '!A5="","",' '!A5)</f>
        <v>89988317</v>
      </c>
      <c r="C7" s="110" t="str">
        <f>IF(' '!A6="","",' '!A6)</f>
        <v>2300223</v>
      </c>
      <c r="D7" s="110"/>
      <c r="E7" s="110"/>
      <c r="F7" s="110"/>
      <c r="G7" s="110" t="str">
        <f>IF(' '!A7="","",' '!A7)</f>
        <v>85.21</v>
      </c>
      <c r="H7" s="110"/>
      <c r="I7" s="110"/>
      <c r="J7" s="35" t="str">
        <f>IF(' '!A8="","",' '!A8)</f>
        <v>98404000000</v>
      </c>
    </row>
    <row r="8" spans="1:11" s="14" customFormat="1" ht="5.25">
      <c r="A8" s="81"/>
      <c r="B8" s="81"/>
      <c r="C8" s="81"/>
      <c r="D8" s="81"/>
      <c r="E8" s="81"/>
      <c r="F8" s="81"/>
      <c r="G8" s="81"/>
      <c r="H8" s="81"/>
      <c r="I8" s="81"/>
      <c r="J8" s="81"/>
      <c r="K8" s="44"/>
    </row>
    <row r="9" spans="1:11" s="40" customFormat="1" ht="20.25">
      <c r="A9" s="109" t="s">
        <v>256</v>
      </c>
      <c r="B9" s="109"/>
      <c r="C9" s="109"/>
      <c r="D9" s="109"/>
      <c r="E9" s="109"/>
      <c r="F9" s="109"/>
      <c r="G9" s="109"/>
      <c r="H9" s="109"/>
      <c r="I9" s="109"/>
      <c r="J9" s="109"/>
      <c r="K9" s="41" t="str">
        <f>A9</f>
        <v>46</v>
      </c>
    </row>
    <row r="10" spans="1:11" s="14" customFormat="1" ht="5.25">
      <c r="A10" s="81"/>
      <c r="B10" s="81"/>
      <c r="C10" s="81"/>
      <c r="D10" s="81"/>
      <c r="E10" s="81"/>
      <c r="F10" s="81"/>
      <c r="G10" s="81"/>
      <c r="H10" s="81"/>
      <c r="I10" s="81"/>
      <c r="J10" s="81"/>
      <c r="K10" s="45"/>
    </row>
    <row r="11" spans="1:11" s="42" customFormat="1" ht="18.75">
      <c r="A11" s="82" t="s">
        <v>257</v>
      </c>
      <c r="B11" s="82"/>
      <c r="C11" s="82"/>
      <c r="D11" s="82"/>
      <c r="E11" s="82"/>
      <c r="F11" s="82"/>
      <c r="G11" s="82"/>
      <c r="H11" s="82"/>
      <c r="I11" s="82"/>
      <c r="J11" s="82"/>
      <c r="K11" s="43" t="str">
        <f>A11</f>
        <v>Бухгалтер первой категории (код: 20336)</v>
      </c>
    </row>
    <row r="12" spans="1:10" ht="12.75">
      <c r="A12" s="83" t="s">
        <v>10</v>
      </c>
      <c r="B12" s="83"/>
      <c r="C12" s="83"/>
      <c r="D12" s="83"/>
      <c r="E12" s="83"/>
      <c r="F12" s="83"/>
      <c r="G12" s="83"/>
      <c r="H12" s="83"/>
      <c r="I12" s="83"/>
      <c r="J12" s="83"/>
    </row>
    <row r="13" spans="1:11" s="14" customFormat="1" ht="5.25">
      <c r="A13" s="81"/>
      <c r="B13" s="81"/>
      <c r="C13" s="81"/>
      <c r="D13" s="81"/>
      <c r="E13" s="81"/>
      <c r="F13" s="81"/>
      <c r="G13" s="81"/>
      <c r="H13" s="81"/>
      <c r="I13" s="81"/>
      <c r="J13" s="81"/>
      <c r="K13" s="44"/>
    </row>
    <row r="14" spans="1:12" ht="12.75">
      <c r="A14" s="52" t="s">
        <v>22</v>
      </c>
      <c r="B14" s="80" t="s">
        <v>258</v>
      </c>
      <c r="C14" s="80"/>
      <c r="D14" s="80"/>
      <c r="E14" s="80"/>
      <c r="F14" s="80"/>
      <c r="G14" s="80"/>
      <c r="H14" s="80"/>
      <c r="I14" s="80"/>
      <c r="J14" s="80"/>
      <c r="K14" s="46"/>
      <c r="L14" s="51" t="str">
        <f>B14</f>
        <v>Специалисты</v>
      </c>
    </row>
    <row r="15" spans="1:11" s="14" customFormat="1" ht="5.25">
      <c r="A15" s="81"/>
      <c r="B15" s="81"/>
      <c r="C15" s="81"/>
      <c r="D15" s="81"/>
      <c r="E15" s="81"/>
      <c r="F15" s="81"/>
      <c r="G15" s="81"/>
      <c r="H15" s="81"/>
      <c r="I15" s="81"/>
      <c r="J15" s="81"/>
      <c r="K15" s="44"/>
    </row>
    <row r="16" spans="1:12" ht="12.75">
      <c r="A16" s="52" t="s">
        <v>23</v>
      </c>
      <c r="B16" s="80" t="s">
        <v>233</v>
      </c>
      <c r="C16" s="80"/>
      <c r="D16" s="80"/>
      <c r="E16" s="80"/>
      <c r="F16" s="80"/>
      <c r="G16" s="80"/>
      <c r="H16" s="80"/>
      <c r="I16" s="80"/>
      <c r="J16" s="80"/>
      <c r="K16" s="46"/>
      <c r="L16" s="51" t="str">
        <f>B16</f>
        <v>ПЭВМ</v>
      </c>
    </row>
    <row r="17" spans="1:11" s="14" customFormat="1" ht="5.25">
      <c r="A17" s="81"/>
      <c r="B17" s="81"/>
      <c r="C17" s="81"/>
      <c r="D17" s="81"/>
      <c r="E17" s="81"/>
      <c r="F17" s="81"/>
      <c r="G17" s="81"/>
      <c r="H17" s="81"/>
      <c r="I17" s="81"/>
      <c r="J17" s="81"/>
      <c r="K17" s="44"/>
    </row>
    <row r="18" spans="1:12" ht="12.75">
      <c r="A18" s="52" t="s">
        <v>24</v>
      </c>
      <c r="B18" s="80" t="s">
        <v>234</v>
      </c>
      <c r="C18" s="80"/>
      <c r="D18" s="80"/>
      <c r="E18" s="80"/>
      <c r="F18" s="80"/>
      <c r="G18" s="80"/>
      <c r="H18" s="80"/>
      <c r="I18" s="80"/>
      <c r="J18" s="80"/>
      <c r="K18" s="46"/>
      <c r="L18" s="51" t="str">
        <f>B18</f>
        <v>Канцелярские принадлежности</v>
      </c>
    </row>
    <row r="19" spans="1:11" s="14" customFormat="1" ht="5.25">
      <c r="A19" s="81"/>
      <c r="B19" s="81"/>
      <c r="C19" s="81"/>
      <c r="D19" s="81"/>
      <c r="E19" s="81"/>
      <c r="F19" s="81"/>
      <c r="G19" s="81"/>
      <c r="H19" s="81"/>
      <c r="I19" s="81"/>
      <c r="J19" s="81"/>
      <c r="K19" s="44"/>
    </row>
    <row r="20" spans="1:2" ht="12.75">
      <c r="A20" s="34" t="s">
        <v>17</v>
      </c>
      <c r="B20" s="47" t="s">
        <v>259</v>
      </c>
    </row>
    <row r="21" spans="1:11" s="14" customFormat="1" ht="5.25">
      <c r="A21" s="81"/>
      <c r="B21" s="81"/>
      <c r="C21" s="81"/>
      <c r="D21" s="81"/>
      <c r="E21" s="81"/>
      <c r="F21" s="81"/>
      <c r="G21" s="81"/>
      <c r="H21" s="81"/>
      <c r="I21" s="81"/>
      <c r="J21" s="81"/>
      <c r="K21" s="44"/>
    </row>
    <row r="22" spans="1:10" ht="12.75">
      <c r="A22" s="87" t="s">
        <v>0</v>
      </c>
      <c r="B22" s="87" t="s">
        <v>1</v>
      </c>
      <c r="C22" s="94" t="s">
        <v>3</v>
      </c>
      <c r="D22" s="94"/>
      <c r="E22" s="94"/>
      <c r="F22" s="94"/>
      <c r="G22" s="94"/>
      <c r="H22" s="94"/>
      <c r="I22" s="88" t="s">
        <v>2</v>
      </c>
      <c r="J22" s="88" t="s">
        <v>4</v>
      </c>
    </row>
    <row r="23" spans="1:11" ht="22.5">
      <c r="A23" s="87"/>
      <c r="B23" s="87"/>
      <c r="C23" s="99" t="s">
        <v>15</v>
      </c>
      <c r="D23" s="99" t="s">
        <v>16</v>
      </c>
      <c r="E23" s="91" t="s">
        <v>20</v>
      </c>
      <c r="F23" s="92"/>
      <c r="G23" s="93"/>
      <c r="H23" s="98" t="s">
        <v>14</v>
      </c>
      <c r="I23" s="89"/>
      <c r="J23" s="89"/>
      <c r="K23" s="36" t="s">
        <v>19</v>
      </c>
    </row>
    <row r="24" spans="1:11" s="10" customFormat="1" ht="78">
      <c r="A24" s="87"/>
      <c r="B24" s="87"/>
      <c r="C24" s="100"/>
      <c r="D24" s="100"/>
      <c r="E24" s="63" t="s">
        <v>215</v>
      </c>
      <c r="F24" s="63" t="s">
        <v>216</v>
      </c>
      <c r="G24" s="63" t="s">
        <v>217</v>
      </c>
      <c r="H24" s="98"/>
      <c r="I24" s="90"/>
      <c r="J24" s="90"/>
      <c r="K24" s="31">
        <v>25</v>
      </c>
    </row>
    <row r="25" spans="1:11" s="10" customFormat="1" ht="12.75">
      <c r="A25" s="95" t="s">
        <v>28</v>
      </c>
      <c r="B25" s="96"/>
      <c r="C25" s="96"/>
      <c r="D25" s="96"/>
      <c r="E25" s="96"/>
      <c r="F25" s="96"/>
      <c r="G25" s="96"/>
      <c r="H25" s="96"/>
      <c r="I25" s="96"/>
      <c r="J25" s="97"/>
      <c r="K25" s="31"/>
    </row>
    <row r="26" spans="1:14" s="49" customFormat="1" ht="120">
      <c r="A26" s="27" t="s">
        <v>29</v>
      </c>
      <c r="B26" s="25" t="s">
        <v>26</v>
      </c>
      <c r="C26" s="5">
        <v>3</v>
      </c>
      <c r="D26" s="5">
        <v>5</v>
      </c>
      <c r="E26" s="5">
        <v>1</v>
      </c>
      <c r="F26" s="5">
        <v>2</v>
      </c>
      <c r="G26" s="5">
        <v>1</v>
      </c>
      <c r="H26" s="32">
        <f>IF(C26=""," ",ROUND(N(C26)*N(D26)*((N(E26)+N(F26)+N(G26))/3),0))</f>
        <v>20</v>
      </c>
      <c r="I26" s="33" t="str">
        <f aca="true" t="shared" si="0" ref="I26:I46">IF(H26=" "," ",IF(H26&lt;25,"приемлемый","не приемлемый"))</f>
        <v>приемлемый</v>
      </c>
      <c r="J26" s="25" t="s">
        <v>235</v>
      </c>
      <c r="K26" s="48">
        <v>1</v>
      </c>
      <c r="N26" s="58"/>
    </row>
    <row r="27" spans="1:14" s="50" customFormat="1" ht="48" hidden="1">
      <c r="A27" s="26" t="s">
        <v>57</v>
      </c>
      <c r="B27" s="25"/>
      <c r="C27" s="5"/>
      <c r="D27" s="5"/>
      <c r="E27" s="5"/>
      <c r="F27" s="5"/>
      <c r="G27" s="5"/>
      <c r="H27" s="32" t="str">
        <f aca="true" t="shared" si="1" ref="H27:H54">IF(C27=""," ",ROUND(N(C27)*N(D27)*((N(E27)+N(F27)+N(G27))/3),0))</f>
        <v> </v>
      </c>
      <c r="I27" s="33" t="str">
        <f t="shared" si="0"/>
        <v> </v>
      </c>
      <c r="J27" s="25"/>
      <c r="K27" s="48">
        <v>2</v>
      </c>
      <c r="N27" s="58"/>
    </row>
    <row r="28" spans="1:14" s="50" customFormat="1" ht="36" hidden="1">
      <c r="A28" s="26" t="s">
        <v>58</v>
      </c>
      <c r="B28" s="25"/>
      <c r="C28" s="5"/>
      <c r="D28" s="5"/>
      <c r="E28" s="5"/>
      <c r="F28" s="5"/>
      <c r="G28" s="5"/>
      <c r="H28" s="32" t="str">
        <f t="shared" si="1"/>
        <v> </v>
      </c>
      <c r="I28" s="33" t="str">
        <f t="shared" si="0"/>
        <v> </v>
      </c>
      <c r="J28" s="25"/>
      <c r="K28" s="48">
        <v>3</v>
      </c>
      <c r="M28" s="49"/>
      <c r="N28" s="58"/>
    </row>
    <row r="29" spans="1:14" s="50" customFormat="1" ht="12" hidden="1">
      <c r="A29" s="57" t="s">
        <v>59</v>
      </c>
      <c r="B29" s="25"/>
      <c r="C29" s="5"/>
      <c r="D29" s="5"/>
      <c r="E29" s="5"/>
      <c r="F29" s="5"/>
      <c r="G29" s="5"/>
      <c r="H29" s="32" t="str">
        <f t="shared" si="1"/>
        <v> </v>
      </c>
      <c r="I29" s="33" t="str">
        <f t="shared" si="0"/>
        <v> </v>
      </c>
      <c r="J29" s="25"/>
      <c r="K29" s="48">
        <v>4</v>
      </c>
      <c r="N29" s="58"/>
    </row>
    <row r="30" spans="1:14" s="50" customFormat="1" ht="36" hidden="1">
      <c r="A30" s="26" t="s">
        <v>60</v>
      </c>
      <c r="B30" s="25"/>
      <c r="C30" s="5"/>
      <c r="D30" s="5"/>
      <c r="E30" s="5"/>
      <c r="F30" s="5"/>
      <c r="G30" s="5"/>
      <c r="H30" s="32" t="str">
        <f t="shared" si="1"/>
        <v> </v>
      </c>
      <c r="I30" s="33" t="str">
        <f t="shared" si="0"/>
        <v> </v>
      </c>
      <c r="J30" s="25"/>
      <c r="K30" s="48">
        <v>5</v>
      </c>
      <c r="M30" s="49"/>
      <c r="N30" s="58"/>
    </row>
    <row r="31" spans="1:14" s="50" customFormat="1" ht="24" hidden="1">
      <c r="A31" s="26" t="s">
        <v>61</v>
      </c>
      <c r="B31" s="25"/>
      <c r="C31" s="5"/>
      <c r="D31" s="5"/>
      <c r="E31" s="5"/>
      <c r="F31" s="5"/>
      <c r="G31" s="5"/>
      <c r="H31" s="32" t="str">
        <f t="shared" si="1"/>
        <v> </v>
      </c>
      <c r="I31" s="33" t="str">
        <f t="shared" si="0"/>
        <v> </v>
      </c>
      <c r="J31" s="25"/>
      <c r="K31" s="48">
        <v>6</v>
      </c>
      <c r="N31" s="58"/>
    </row>
    <row r="32" spans="1:14" s="50" customFormat="1" ht="36" hidden="1">
      <c r="A32" s="26" t="s">
        <v>62</v>
      </c>
      <c r="B32" s="25"/>
      <c r="C32" s="5"/>
      <c r="D32" s="5"/>
      <c r="E32" s="5"/>
      <c r="F32" s="5"/>
      <c r="G32" s="5"/>
      <c r="H32" s="32" t="str">
        <f t="shared" si="1"/>
        <v> </v>
      </c>
      <c r="I32" s="33" t="str">
        <f t="shared" si="0"/>
        <v> </v>
      </c>
      <c r="J32" s="25"/>
      <c r="K32" s="48">
        <v>7</v>
      </c>
      <c r="M32" s="49"/>
      <c r="N32" s="58"/>
    </row>
    <row r="33" spans="1:14" s="50" customFormat="1" ht="24" hidden="1">
      <c r="A33" s="26" t="s">
        <v>63</v>
      </c>
      <c r="B33" s="25"/>
      <c r="C33" s="5"/>
      <c r="D33" s="5"/>
      <c r="E33" s="5"/>
      <c r="F33" s="5"/>
      <c r="G33" s="5"/>
      <c r="H33" s="32" t="str">
        <f t="shared" si="1"/>
        <v> </v>
      </c>
      <c r="I33" s="33" t="str">
        <f t="shared" si="0"/>
        <v> </v>
      </c>
      <c r="J33" s="25"/>
      <c r="K33" s="48">
        <v>8</v>
      </c>
      <c r="N33" s="58"/>
    </row>
    <row r="34" spans="1:14" s="50" customFormat="1" ht="24" hidden="1">
      <c r="A34" s="26" t="s">
        <v>64</v>
      </c>
      <c r="B34" s="25"/>
      <c r="C34" s="5"/>
      <c r="D34" s="5"/>
      <c r="E34" s="5"/>
      <c r="F34" s="5"/>
      <c r="G34" s="5"/>
      <c r="H34" s="32" t="str">
        <f t="shared" si="1"/>
        <v> </v>
      </c>
      <c r="I34" s="33" t="str">
        <f t="shared" si="0"/>
        <v> </v>
      </c>
      <c r="J34" s="25"/>
      <c r="K34" s="48">
        <v>9</v>
      </c>
      <c r="M34" s="49"/>
      <c r="N34" s="58"/>
    </row>
    <row r="35" spans="1:14" s="50" customFormat="1" ht="24" hidden="1">
      <c r="A35" s="26" t="s">
        <v>65</v>
      </c>
      <c r="B35" s="25"/>
      <c r="C35" s="5"/>
      <c r="D35" s="5"/>
      <c r="E35" s="5"/>
      <c r="F35" s="5"/>
      <c r="G35" s="5"/>
      <c r="H35" s="32" t="str">
        <f t="shared" si="1"/>
        <v> </v>
      </c>
      <c r="I35" s="33" t="str">
        <f t="shared" si="0"/>
        <v> </v>
      </c>
      <c r="J35" s="25"/>
      <c r="K35" s="48">
        <v>10</v>
      </c>
      <c r="N35" s="58"/>
    </row>
    <row r="36" spans="1:14" s="50" customFormat="1" ht="24" hidden="1">
      <c r="A36" s="26" t="s">
        <v>66</v>
      </c>
      <c r="B36" s="25"/>
      <c r="C36" s="5"/>
      <c r="D36" s="5"/>
      <c r="E36" s="5"/>
      <c r="F36" s="5"/>
      <c r="G36" s="5"/>
      <c r="H36" s="32" t="str">
        <f t="shared" si="1"/>
        <v> </v>
      </c>
      <c r="I36" s="33" t="str">
        <f t="shared" si="0"/>
        <v> </v>
      </c>
      <c r="J36" s="25"/>
      <c r="K36" s="48">
        <v>11</v>
      </c>
      <c r="M36" s="49"/>
      <c r="N36" s="58"/>
    </row>
    <row r="37" spans="1:14" s="50" customFormat="1" ht="24" hidden="1">
      <c r="A37" s="26" t="s">
        <v>67</v>
      </c>
      <c r="B37" s="25"/>
      <c r="C37" s="5"/>
      <c r="D37" s="5"/>
      <c r="E37" s="5"/>
      <c r="F37" s="5"/>
      <c r="G37" s="5"/>
      <c r="H37" s="32" t="str">
        <f t="shared" si="1"/>
        <v> </v>
      </c>
      <c r="I37" s="33" t="str">
        <f t="shared" si="0"/>
        <v> </v>
      </c>
      <c r="J37" s="25"/>
      <c r="K37" s="48">
        <v>12</v>
      </c>
      <c r="N37" s="58"/>
    </row>
    <row r="38" spans="1:14" s="50" customFormat="1" ht="24" hidden="1">
      <c r="A38" s="26" t="s">
        <v>68</v>
      </c>
      <c r="B38" s="25"/>
      <c r="C38" s="5"/>
      <c r="D38" s="5"/>
      <c r="E38" s="5"/>
      <c r="F38" s="5"/>
      <c r="G38" s="5"/>
      <c r="H38" s="32" t="str">
        <f t="shared" si="1"/>
        <v> </v>
      </c>
      <c r="I38" s="33" t="str">
        <f t="shared" si="0"/>
        <v> </v>
      </c>
      <c r="J38" s="25"/>
      <c r="K38" s="48">
        <v>13</v>
      </c>
      <c r="M38" s="49"/>
      <c r="N38" s="58"/>
    </row>
    <row r="39" spans="1:14" s="50" customFormat="1" ht="24" hidden="1">
      <c r="A39" s="26" t="s">
        <v>69</v>
      </c>
      <c r="B39" s="25"/>
      <c r="C39" s="5"/>
      <c r="D39" s="5"/>
      <c r="E39" s="5"/>
      <c r="F39" s="5"/>
      <c r="G39" s="5"/>
      <c r="H39" s="32" t="str">
        <f t="shared" si="1"/>
        <v> </v>
      </c>
      <c r="I39" s="33" t="str">
        <f t="shared" si="0"/>
        <v> </v>
      </c>
      <c r="J39" s="25"/>
      <c r="K39" s="48">
        <v>14</v>
      </c>
      <c r="N39" s="58"/>
    </row>
    <row r="40" spans="1:14" s="50" customFormat="1" ht="60" hidden="1">
      <c r="A40" s="26" t="s">
        <v>70</v>
      </c>
      <c r="B40" s="25"/>
      <c r="C40" s="5"/>
      <c r="D40" s="5"/>
      <c r="E40" s="5"/>
      <c r="F40" s="5"/>
      <c r="G40" s="5"/>
      <c r="H40" s="32" t="str">
        <f t="shared" si="1"/>
        <v> </v>
      </c>
      <c r="I40" s="33" t="str">
        <f t="shared" si="0"/>
        <v> </v>
      </c>
      <c r="J40" s="25"/>
      <c r="K40" s="48">
        <v>15</v>
      </c>
      <c r="M40" s="49"/>
      <c r="N40" s="58"/>
    </row>
    <row r="41" spans="1:14" s="50" customFormat="1" ht="12" hidden="1">
      <c r="A41" s="26" t="s">
        <v>71</v>
      </c>
      <c r="B41" s="25"/>
      <c r="C41" s="5"/>
      <c r="D41" s="5"/>
      <c r="E41" s="5"/>
      <c r="F41" s="5"/>
      <c r="G41" s="5"/>
      <c r="H41" s="32" t="str">
        <f t="shared" si="1"/>
        <v> </v>
      </c>
      <c r="I41" s="33" t="str">
        <f t="shared" si="0"/>
        <v> </v>
      </c>
      <c r="J41" s="25"/>
      <c r="K41" s="48">
        <v>16</v>
      </c>
      <c r="N41" s="58"/>
    </row>
    <row r="42" spans="1:14" s="50" customFormat="1" ht="36" hidden="1">
      <c r="A42" s="26" t="s">
        <v>72</v>
      </c>
      <c r="B42" s="25"/>
      <c r="C42" s="5"/>
      <c r="D42" s="5"/>
      <c r="E42" s="5"/>
      <c r="F42" s="5"/>
      <c r="G42" s="5"/>
      <c r="H42" s="32" t="str">
        <f t="shared" si="1"/>
        <v> </v>
      </c>
      <c r="I42" s="33" t="str">
        <f t="shared" si="0"/>
        <v> </v>
      </c>
      <c r="J42" s="25"/>
      <c r="K42" s="48">
        <v>17</v>
      </c>
      <c r="M42" s="49"/>
      <c r="N42" s="58"/>
    </row>
    <row r="43" spans="1:14" s="50" customFormat="1" ht="60">
      <c r="A43" s="26" t="s">
        <v>73</v>
      </c>
      <c r="B43" s="25" t="s">
        <v>26</v>
      </c>
      <c r="C43" s="5">
        <v>2</v>
      </c>
      <c r="D43" s="5">
        <v>2</v>
      </c>
      <c r="E43" s="5">
        <v>1</v>
      </c>
      <c r="F43" s="5">
        <v>3</v>
      </c>
      <c r="G43" s="5">
        <v>1</v>
      </c>
      <c r="H43" s="32">
        <f t="shared" si="1"/>
        <v>7</v>
      </c>
      <c r="I43" s="33" t="str">
        <f t="shared" si="0"/>
        <v>приемлемый</v>
      </c>
      <c r="J43" s="25" t="s">
        <v>236</v>
      </c>
      <c r="K43" s="48">
        <v>18</v>
      </c>
      <c r="N43" s="58"/>
    </row>
    <row r="44" spans="1:14" s="50" customFormat="1" ht="24" hidden="1">
      <c r="A44" s="26" t="s">
        <v>74</v>
      </c>
      <c r="B44" s="25"/>
      <c r="C44" s="5"/>
      <c r="D44" s="5"/>
      <c r="E44" s="5"/>
      <c r="F44" s="5"/>
      <c r="G44" s="5"/>
      <c r="H44" s="32" t="str">
        <f t="shared" si="1"/>
        <v> </v>
      </c>
      <c r="I44" s="33" t="str">
        <f t="shared" si="0"/>
        <v> </v>
      </c>
      <c r="J44" s="25"/>
      <c r="K44" s="48">
        <v>19</v>
      </c>
      <c r="M44" s="49"/>
      <c r="N44" s="58"/>
    </row>
    <row r="45" spans="1:14" s="50" customFormat="1" ht="12" hidden="1">
      <c r="A45" s="26" t="s">
        <v>75</v>
      </c>
      <c r="B45" s="25"/>
      <c r="C45" s="5"/>
      <c r="D45" s="5"/>
      <c r="E45" s="5"/>
      <c r="F45" s="5"/>
      <c r="G45" s="5"/>
      <c r="H45" s="32" t="str">
        <f t="shared" si="1"/>
        <v> </v>
      </c>
      <c r="I45" s="33" t="str">
        <f t="shared" si="0"/>
        <v> </v>
      </c>
      <c r="J45" s="25"/>
      <c r="K45" s="48">
        <v>20</v>
      </c>
      <c r="N45" s="58"/>
    </row>
    <row r="46" spans="1:14" s="50" customFormat="1" ht="84" hidden="1">
      <c r="A46" s="30" t="s">
        <v>76</v>
      </c>
      <c r="B46" s="25"/>
      <c r="C46" s="5"/>
      <c r="D46" s="5"/>
      <c r="E46" s="5"/>
      <c r="F46" s="5"/>
      <c r="G46" s="5"/>
      <c r="H46" s="32" t="str">
        <f t="shared" si="1"/>
        <v> </v>
      </c>
      <c r="I46" s="33" t="str">
        <f t="shared" si="0"/>
        <v> </v>
      </c>
      <c r="J46" s="25"/>
      <c r="K46" s="48">
        <v>21</v>
      </c>
      <c r="M46" s="49"/>
      <c r="N46" s="58"/>
    </row>
    <row r="47" spans="1:10" ht="12.75">
      <c r="A47" s="84" t="s">
        <v>30</v>
      </c>
      <c r="B47" s="85"/>
      <c r="C47" s="85"/>
      <c r="D47" s="85"/>
      <c r="E47" s="85"/>
      <c r="F47" s="85"/>
      <c r="G47" s="85"/>
      <c r="H47" s="85"/>
      <c r="I47" s="85"/>
      <c r="J47" s="86"/>
    </row>
    <row r="48" spans="1:14" s="50" customFormat="1" ht="48" hidden="1">
      <c r="A48" s="26" t="s">
        <v>77</v>
      </c>
      <c r="B48" s="25"/>
      <c r="C48" s="5"/>
      <c r="D48" s="5"/>
      <c r="E48" s="5"/>
      <c r="F48" s="5"/>
      <c r="G48" s="5"/>
      <c r="H48" s="32" t="str">
        <f t="shared" si="1"/>
        <v> </v>
      </c>
      <c r="I48" s="33" t="str">
        <f aca="true" t="shared" si="2" ref="I48:I59">IF(H48=" "," ",IF(H48&lt;25,"приемлемый","не приемлемый"))</f>
        <v> </v>
      </c>
      <c r="J48" s="25"/>
      <c r="K48" s="48">
        <v>22</v>
      </c>
      <c r="N48" s="58"/>
    </row>
    <row r="49" spans="1:14" s="50" customFormat="1" ht="120">
      <c r="A49" s="26" t="s">
        <v>78</v>
      </c>
      <c r="B49" s="25" t="s">
        <v>230</v>
      </c>
      <c r="C49" s="5">
        <v>2</v>
      </c>
      <c r="D49" s="5">
        <v>3</v>
      </c>
      <c r="E49" s="5">
        <v>1</v>
      </c>
      <c r="F49" s="5">
        <v>1</v>
      </c>
      <c r="G49" s="5">
        <v>1</v>
      </c>
      <c r="H49" s="32">
        <f t="shared" si="1"/>
        <v>6</v>
      </c>
      <c r="I49" s="33" t="str">
        <f t="shared" si="2"/>
        <v>приемлемый</v>
      </c>
      <c r="J49" s="25" t="s">
        <v>237</v>
      </c>
      <c r="K49" s="48">
        <v>23</v>
      </c>
      <c r="N49" s="58"/>
    </row>
    <row r="50" spans="1:14" s="50" customFormat="1" ht="24" hidden="1">
      <c r="A50" s="26" t="s">
        <v>79</v>
      </c>
      <c r="B50" s="25"/>
      <c r="C50" s="5"/>
      <c r="D50" s="5"/>
      <c r="E50" s="5"/>
      <c r="F50" s="5"/>
      <c r="G50" s="5"/>
      <c r="H50" s="32" t="str">
        <f t="shared" si="1"/>
        <v> </v>
      </c>
      <c r="I50" s="33" t="str">
        <f t="shared" si="2"/>
        <v> </v>
      </c>
      <c r="J50" s="25"/>
      <c r="K50" s="48">
        <v>24</v>
      </c>
      <c r="N50" s="58"/>
    </row>
    <row r="51" spans="1:14" s="50" customFormat="1" ht="24" hidden="1">
      <c r="A51" s="26" t="s">
        <v>80</v>
      </c>
      <c r="B51" s="25"/>
      <c r="C51" s="5"/>
      <c r="D51" s="5"/>
      <c r="E51" s="5"/>
      <c r="F51" s="5"/>
      <c r="G51" s="5"/>
      <c r="H51" s="32" t="str">
        <f t="shared" si="1"/>
        <v> </v>
      </c>
      <c r="I51" s="33" t="str">
        <f t="shared" si="2"/>
        <v> </v>
      </c>
      <c r="J51" s="25"/>
      <c r="K51" s="48">
        <v>25</v>
      </c>
      <c r="N51" s="58"/>
    </row>
    <row r="52" spans="1:14" s="50" customFormat="1" ht="24" hidden="1">
      <c r="A52" s="26" t="s">
        <v>81</v>
      </c>
      <c r="B52" s="25"/>
      <c r="C52" s="5"/>
      <c r="D52" s="5"/>
      <c r="E52" s="5"/>
      <c r="F52" s="5"/>
      <c r="G52" s="5"/>
      <c r="H52" s="32" t="str">
        <f t="shared" si="1"/>
        <v> </v>
      </c>
      <c r="I52" s="33" t="str">
        <f t="shared" si="2"/>
        <v> </v>
      </c>
      <c r="J52" s="25"/>
      <c r="K52" s="48">
        <v>26</v>
      </c>
      <c r="N52" s="58"/>
    </row>
    <row r="53" spans="1:14" s="50" customFormat="1" ht="24" hidden="1">
      <c r="A53" s="26" t="s">
        <v>82</v>
      </c>
      <c r="B53" s="25"/>
      <c r="C53" s="5"/>
      <c r="D53" s="5"/>
      <c r="E53" s="5"/>
      <c r="F53" s="5"/>
      <c r="G53" s="5"/>
      <c r="H53" s="32" t="str">
        <f t="shared" si="1"/>
        <v> </v>
      </c>
      <c r="I53" s="33" t="str">
        <f t="shared" si="2"/>
        <v> </v>
      </c>
      <c r="J53" s="25"/>
      <c r="K53" s="48">
        <v>27</v>
      </c>
      <c r="N53" s="58"/>
    </row>
    <row r="54" spans="1:14" s="50" customFormat="1" ht="12" hidden="1">
      <c r="A54" s="26" t="s">
        <v>83</v>
      </c>
      <c r="B54" s="25"/>
      <c r="C54" s="5"/>
      <c r="D54" s="5"/>
      <c r="E54" s="5"/>
      <c r="F54" s="5"/>
      <c r="G54" s="5"/>
      <c r="H54" s="32" t="str">
        <f t="shared" si="1"/>
        <v> </v>
      </c>
      <c r="I54" s="33" t="str">
        <f t="shared" si="2"/>
        <v> </v>
      </c>
      <c r="J54" s="25"/>
      <c r="K54" s="48">
        <v>28</v>
      </c>
      <c r="N54" s="58"/>
    </row>
    <row r="55" spans="1:11" s="50" customFormat="1" ht="12" hidden="1">
      <c r="A55" s="101" t="s">
        <v>31</v>
      </c>
      <c r="B55" s="102"/>
      <c r="C55" s="102"/>
      <c r="D55" s="102"/>
      <c r="E55" s="102"/>
      <c r="F55" s="102"/>
      <c r="G55" s="102"/>
      <c r="H55" s="102"/>
      <c r="I55" s="102"/>
      <c r="J55" s="103"/>
      <c r="K55" s="48"/>
    </row>
    <row r="56" spans="1:14" s="50" customFormat="1" ht="36" hidden="1">
      <c r="A56" s="26" t="s">
        <v>84</v>
      </c>
      <c r="B56" s="25"/>
      <c r="C56" s="5"/>
      <c r="D56" s="5"/>
      <c r="E56" s="5"/>
      <c r="F56" s="5"/>
      <c r="G56" s="5"/>
      <c r="H56" s="32" t="str">
        <f aca="true" t="shared" si="3" ref="H56:H64">IF(C56=""," ",ROUND(N(C56)*N(D56)*((N(E56)+N(F56)+N(G56))/3),0))</f>
        <v> </v>
      </c>
      <c r="I56" s="33" t="str">
        <f t="shared" si="2"/>
        <v> </v>
      </c>
      <c r="J56" s="25"/>
      <c r="K56" s="48">
        <v>29</v>
      </c>
      <c r="N56" s="58"/>
    </row>
    <row r="57" spans="1:14" s="50" customFormat="1" ht="48" hidden="1">
      <c r="A57" s="26" t="s">
        <v>85</v>
      </c>
      <c r="B57" s="25"/>
      <c r="C57" s="5"/>
      <c r="D57" s="5"/>
      <c r="E57" s="5"/>
      <c r="F57" s="5"/>
      <c r="G57" s="5"/>
      <c r="H57" s="32" t="str">
        <f t="shared" si="3"/>
        <v> </v>
      </c>
      <c r="I57" s="33" t="str">
        <f t="shared" si="2"/>
        <v> </v>
      </c>
      <c r="J57" s="25"/>
      <c r="K57" s="48">
        <v>30</v>
      </c>
      <c r="N57" s="58"/>
    </row>
    <row r="58" spans="1:14" s="50" customFormat="1" ht="24" hidden="1">
      <c r="A58" s="26" t="s">
        <v>86</v>
      </c>
      <c r="B58" s="25"/>
      <c r="C58" s="5"/>
      <c r="D58" s="5"/>
      <c r="E58" s="5"/>
      <c r="F58" s="5"/>
      <c r="G58" s="5"/>
      <c r="H58" s="32" t="str">
        <f t="shared" si="3"/>
        <v> </v>
      </c>
      <c r="I58" s="33" t="str">
        <f t="shared" si="2"/>
        <v> </v>
      </c>
      <c r="J58" s="25"/>
      <c r="K58" s="48">
        <v>31</v>
      </c>
      <c r="N58" s="58"/>
    </row>
    <row r="59" spans="1:14" s="50" customFormat="1" ht="48" hidden="1">
      <c r="A59" s="26" t="s">
        <v>87</v>
      </c>
      <c r="B59" s="25"/>
      <c r="C59" s="5"/>
      <c r="D59" s="5"/>
      <c r="E59" s="5"/>
      <c r="F59" s="5"/>
      <c r="G59" s="5"/>
      <c r="H59" s="32" t="str">
        <f t="shared" si="3"/>
        <v> </v>
      </c>
      <c r="I59" s="33" t="str">
        <f t="shared" si="2"/>
        <v> </v>
      </c>
      <c r="J59" s="25"/>
      <c r="K59" s="48">
        <v>32</v>
      </c>
      <c r="N59" s="58"/>
    </row>
    <row r="60" spans="1:14" s="50" customFormat="1" ht="36" hidden="1">
      <c r="A60" s="26" t="s">
        <v>88</v>
      </c>
      <c r="B60" s="25"/>
      <c r="C60" s="5"/>
      <c r="D60" s="5"/>
      <c r="E60" s="5"/>
      <c r="F60" s="5"/>
      <c r="G60" s="5"/>
      <c r="H60" s="32" t="str">
        <f t="shared" si="3"/>
        <v> </v>
      </c>
      <c r="I60" s="33" t="str">
        <f>IF(H60=" "," ",IF(H60&lt;25,"приемлемый","не приемлемый"))</f>
        <v> </v>
      </c>
      <c r="J60" s="25"/>
      <c r="K60" s="48">
        <v>33</v>
      </c>
      <c r="N60" s="58"/>
    </row>
    <row r="61" spans="1:14" s="50" customFormat="1" ht="24" hidden="1">
      <c r="A61" s="26" t="s">
        <v>89</v>
      </c>
      <c r="B61" s="25"/>
      <c r="C61" s="5"/>
      <c r="D61" s="5"/>
      <c r="E61" s="5"/>
      <c r="F61" s="5"/>
      <c r="G61" s="5"/>
      <c r="H61" s="32" t="str">
        <f t="shared" si="3"/>
        <v> </v>
      </c>
      <c r="I61" s="33" t="str">
        <f>IF(H61=" "," ",IF(H61&lt;25,"приемлемый","не приемлемый"))</f>
        <v> </v>
      </c>
      <c r="J61" s="25"/>
      <c r="K61" s="48">
        <v>34</v>
      </c>
      <c r="N61" s="58"/>
    </row>
    <row r="62" spans="1:14" s="50" customFormat="1" ht="36" hidden="1">
      <c r="A62" s="26" t="s">
        <v>90</v>
      </c>
      <c r="B62" s="25"/>
      <c r="C62" s="5"/>
      <c r="D62" s="5"/>
      <c r="E62" s="5"/>
      <c r="F62" s="5"/>
      <c r="G62" s="5"/>
      <c r="H62" s="32" t="str">
        <f t="shared" si="3"/>
        <v> </v>
      </c>
      <c r="I62" s="33" t="str">
        <f>IF(H62=" "," ",IF(H62&lt;25,"приемлемый","не приемлемый"))</f>
        <v> </v>
      </c>
      <c r="J62" s="25"/>
      <c r="K62" s="48">
        <v>35</v>
      </c>
      <c r="N62" s="58"/>
    </row>
    <row r="63" spans="1:14" s="50" customFormat="1" ht="12" hidden="1">
      <c r="A63" s="26" t="s">
        <v>91</v>
      </c>
      <c r="B63" s="25"/>
      <c r="C63" s="5"/>
      <c r="D63" s="5"/>
      <c r="E63" s="5"/>
      <c r="F63" s="5"/>
      <c r="G63" s="5"/>
      <c r="H63" s="32" t="str">
        <f t="shared" si="3"/>
        <v> </v>
      </c>
      <c r="I63" s="33" t="str">
        <f>IF(H63=" "," ",IF(H63&lt;25,"приемлемый","не приемлемый"))</f>
        <v> </v>
      </c>
      <c r="J63" s="25"/>
      <c r="K63" s="48">
        <v>36</v>
      </c>
      <c r="N63" s="58"/>
    </row>
    <row r="64" spans="1:14" s="50" customFormat="1" ht="36" hidden="1">
      <c r="A64" s="26" t="s">
        <v>92</v>
      </c>
      <c r="B64" s="25"/>
      <c r="C64" s="5"/>
      <c r="D64" s="5"/>
      <c r="E64" s="5"/>
      <c r="F64" s="5"/>
      <c r="G64" s="5"/>
      <c r="H64" s="32" t="str">
        <f t="shared" si="3"/>
        <v> </v>
      </c>
      <c r="I64" s="33" t="str">
        <f>IF(H64=" "," ",IF(H64&lt;25,"приемлемый","не приемлемый"))</f>
        <v> </v>
      </c>
      <c r="J64" s="25"/>
      <c r="K64" s="48">
        <v>37</v>
      </c>
      <c r="N64" s="58"/>
    </row>
    <row r="65" spans="1:10" ht="12.75" hidden="1">
      <c r="A65" s="101" t="s">
        <v>32</v>
      </c>
      <c r="B65" s="102"/>
      <c r="C65" s="102"/>
      <c r="D65" s="102"/>
      <c r="E65" s="102"/>
      <c r="F65" s="102"/>
      <c r="G65" s="102"/>
      <c r="H65" s="102"/>
      <c r="I65" s="102"/>
      <c r="J65" s="103"/>
    </row>
    <row r="66" spans="1:14" s="50" customFormat="1" ht="24" hidden="1">
      <c r="A66" s="26" t="s">
        <v>93</v>
      </c>
      <c r="B66" s="25"/>
      <c r="C66" s="5"/>
      <c r="D66" s="5"/>
      <c r="E66" s="5"/>
      <c r="F66" s="5"/>
      <c r="G66" s="5"/>
      <c r="H66" s="32" t="str">
        <f>IF(C66=""," ",ROUND(N(C66)*N(D66)*((N(E66)+N(F66)+N(G66))/3),0))</f>
        <v> </v>
      </c>
      <c r="I66" s="33" t="str">
        <f>IF(H66=" "," ",IF(H66&lt;25,"приемлемый","не приемлемый"))</f>
        <v> </v>
      </c>
      <c r="J66" s="25"/>
      <c r="K66" s="48">
        <v>38</v>
      </c>
      <c r="N66" s="58"/>
    </row>
    <row r="67" spans="1:14" s="50" customFormat="1" ht="24" hidden="1">
      <c r="A67" s="26" t="s">
        <v>94</v>
      </c>
      <c r="B67" s="25"/>
      <c r="C67" s="5"/>
      <c r="D67" s="5"/>
      <c r="E67" s="5"/>
      <c r="F67" s="5"/>
      <c r="G67" s="5"/>
      <c r="H67" s="32" t="str">
        <f>IF(C67=""," ",ROUND(N(C67)*N(D67)*((N(E67)+N(F67)+N(G67))/3),0))</f>
        <v> </v>
      </c>
      <c r="I67" s="33" t="str">
        <f>IF(H67=" "," ",IF(H67&lt;25,"приемлемый","не приемлемый"))</f>
        <v> </v>
      </c>
      <c r="J67" s="25"/>
      <c r="K67" s="48">
        <v>39</v>
      </c>
      <c r="N67" s="58"/>
    </row>
    <row r="68" spans="1:14" s="50" customFormat="1" ht="12" hidden="1">
      <c r="A68" s="26" t="s">
        <v>95</v>
      </c>
      <c r="B68" s="25"/>
      <c r="C68" s="5"/>
      <c r="D68" s="5"/>
      <c r="E68" s="5"/>
      <c r="F68" s="5"/>
      <c r="G68" s="5"/>
      <c r="H68" s="32" t="str">
        <f>IF(C68=""," ",ROUND(N(C68)*N(D68)*((N(E68)+N(F68)+N(G68))/3),0))</f>
        <v> </v>
      </c>
      <c r="I68" s="33" t="str">
        <f>IF(H68=" "," ",IF(H68&lt;25,"приемлемый","не приемлемый"))</f>
        <v> </v>
      </c>
      <c r="J68" s="25"/>
      <c r="K68" s="48">
        <v>40</v>
      </c>
      <c r="N68" s="58"/>
    </row>
    <row r="69" spans="1:14" s="50" customFormat="1" ht="24" hidden="1">
      <c r="A69" s="26" t="s">
        <v>96</v>
      </c>
      <c r="B69" s="25"/>
      <c r="C69" s="5"/>
      <c r="D69" s="5"/>
      <c r="E69" s="5"/>
      <c r="F69" s="5"/>
      <c r="G69" s="5"/>
      <c r="H69" s="32" t="str">
        <f>IF(C69=""," ",ROUND(N(C69)*N(D69)*((N(E69)+N(F69)+N(G69))/3),0))</f>
        <v> </v>
      </c>
      <c r="I69" s="33" t="str">
        <f>IF(H69=" "," ",IF(H69&lt;25,"приемлемый","не приемлемый"))</f>
        <v> </v>
      </c>
      <c r="J69" s="25"/>
      <c r="K69" s="48">
        <v>41</v>
      </c>
      <c r="N69" s="58"/>
    </row>
    <row r="70" spans="1:10" ht="12.75" hidden="1">
      <c r="A70" s="101" t="s">
        <v>33</v>
      </c>
      <c r="B70" s="102"/>
      <c r="C70" s="102"/>
      <c r="D70" s="102"/>
      <c r="E70" s="102"/>
      <c r="F70" s="102"/>
      <c r="G70" s="102"/>
      <c r="H70" s="102"/>
      <c r="I70" s="102"/>
      <c r="J70" s="103"/>
    </row>
    <row r="71" spans="1:14" s="50" customFormat="1" ht="24" hidden="1">
      <c r="A71" s="26" t="s">
        <v>97</v>
      </c>
      <c r="B71" s="25"/>
      <c r="C71" s="5"/>
      <c r="D71" s="5"/>
      <c r="E71" s="5"/>
      <c r="F71" s="5"/>
      <c r="G71" s="5"/>
      <c r="H71" s="32" t="str">
        <f>IF(C71=""," ",ROUND(N(C71)*N(D71)*((N(E71)+N(F71)+N(G71))/3),0))</f>
        <v> </v>
      </c>
      <c r="I71" s="33" t="str">
        <f>IF(H71=" "," ",IF(H71&lt;25,"приемлемый","не приемлемый"))</f>
        <v> </v>
      </c>
      <c r="J71" s="25"/>
      <c r="K71" s="48">
        <v>42</v>
      </c>
      <c r="N71" s="58"/>
    </row>
    <row r="72" spans="1:14" s="50" customFormat="1" ht="24" hidden="1">
      <c r="A72" s="26" t="s">
        <v>98</v>
      </c>
      <c r="B72" s="25"/>
      <c r="C72" s="5"/>
      <c r="D72" s="5"/>
      <c r="E72" s="5"/>
      <c r="F72" s="5"/>
      <c r="G72" s="5"/>
      <c r="H72" s="32" t="str">
        <f>IF(C72=""," ",ROUND(N(C72)*N(D72)*((N(E72)+N(F72)+N(G72))/3),0))</f>
        <v> </v>
      </c>
      <c r="I72" s="33" t="str">
        <f>IF(H72=" "," ",IF(H72&lt;25,"приемлемый","не приемлемый"))</f>
        <v> </v>
      </c>
      <c r="J72" s="25"/>
      <c r="K72" s="48">
        <v>43</v>
      </c>
      <c r="N72" s="58"/>
    </row>
    <row r="73" spans="1:14" s="50" customFormat="1" ht="24" hidden="1">
      <c r="A73" s="26" t="s">
        <v>99</v>
      </c>
      <c r="B73" s="25"/>
      <c r="C73" s="5"/>
      <c r="D73" s="5"/>
      <c r="E73" s="5"/>
      <c r="F73" s="5"/>
      <c r="G73" s="5"/>
      <c r="H73" s="32" t="str">
        <f>IF(C73=""," ",ROUND(N(C73)*N(D73)*((N(E73)+N(F73)+N(G73))/3),0))</f>
        <v> </v>
      </c>
      <c r="I73" s="33" t="str">
        <f>IF(H73=" "," ",IF(H73&lt;25,"приемлемый","не приемлемый"))</f>
        <v> </v>
      </c>
      <c r="J73" s="25"/>
      <c r="K73" s="48">
        <v>44</v>
      </c>
      <c r="N73" s="58"/>
    </row>
    <row r="74" spans="1:14" s="50" customFormat="1" ht="24" hidden="1">
      <c r="A74" s="26" t="s">
        <v>100</v>
      </c>
      <c r="B74" s="25"/>
      <c r="C74" s="5"/>
      <c r="D74" s="5"/>
      <c r="E74" s="5"/>
      <c r="F74" s="5"/>
      <c r="G74" s="5"/>
      <c r="H74" s="32" t="str">
        <f>IF(C74=""," ",ROUND(N(C74)*N(D74)*((N(E74)+N(F74)+N(G74))/3),0))</f>
        <v> </v>
      </c>
      <c r="I74" s="33" t="str">
        <f>IF(H74=" "," ",IF(H74&lt;25,"приемлемый","не приемлемый"))</f>
        <v> </v>
      </c>
      <c r="J74" s="25"/>
      <c r="K74" s="48">
        <v>45</v>
      </c>
      <c r="N74" s="58"/>
    </row>
    <row r="75" spans="1:10" ht="12.75" hidden="1">
      <c r="A75" s="101" t="s">
        <v>34</v>
      </c>
      <c r="B75" s="102"/>
      <c r="C75" s="102"/>
      <c r="D75" s="102"/>
      <c r="E75" s="102"/>
      <c r="F75" s="102"/>
      <c r="G75" s="102"/>
      <c r="H75" s="102"/>
      <c r="I75" s="102"/>
      <c r="J75" s="103"/>
    </row>
    <row r="76" spans="1:14" s="50" customFormat="1" ht="24" hidden="1">
      <c r="A76" s="26" t="s">
        <v>101</v>
      </c>
      <c r="B76" s="25"/>
      <c r="C76" s="5"/>
      <c r="D76" s="5"/>
      <c r="E76" s="5"/>
      <c r="F76" s="5"/>
      <c r="G76" s="5"/>
      <c r="H76" s="32" t="str">
        <f>IF(C76=""," ",ROUND(N(C76)*N(D76)*((N(E76)+N(F76)+N(G76))/3),0))</f>
        <v> </v>
      </c>
      <c r="I76" s="33" t="str">
        <f>IF(H76=" "," ",IF(H76&lt;25,"приемлемый","не приемлемый"))</f>
        <v> </v>
      </c>
      <c r="J76" s="25"/>
      <c r="K76" s="48">
        <v>46</v>
      </c>
      <c r="N76" s="58"/>
    </row>
    <row r="77" spans="1:14" s="50" customFormat="1" ht="24" hidden="1">
      <c r="A77" s="26" t="s">
        <v>102</v>
      </c>
      <c r="B77" s="25"/>
      <c r="C77" s="5"/>
      <c r="D77" s="5"/>
      <c r="E77" s="5"/>
      <c r="F77" s="5"/>
      <c r="G77" s="5"/>
      <c r="H77" s="32" t="str">
        <f>IF(C77=""," ",ROUND(N(C77)*N(D77)*((N(E77)+N(F77)+N(G77))/3),0))</f>
        <v> </v>
      </c>
      <c r="I77" s="33" t="str">
        <f>IF(H77=" "," ",IF(H77&lt;25,"приемлемый","не приемлемый"))</f>
        <v> </v>
      </c>
      <c r="J77" s="25"/>
      <c r="K77" s="48">
        <v>47</v>
      </c>
      <c r="N77" s="58"/>
    </row>
    <row r="78" spans="1:14" s="50" customFormat="1" ht="24" hidden="1">
      <c r="A78" s="26" t="s">
        <v>103</v>
      </c>
      <c r="B78" s="25"/>
      <c r="C78" s="5"/>
      <c r="D78" s="5"/>
      <c r="E78" s="5"/>
      <c r="F78" s="5"/>
      <c r="G78" s="5"/>
      <c r="H78" s="32" t="str">
        <f>IF(C78=""," ",ROUND(N(C78)*N(D78)*((N(E78)+N(F78)+N(G78))/3),0))</f>
        <v> </v>
      </c>
      <c r="I78" s="33" t="str">
        <f>IF(H78=" "," ",IF(H78&lt;25,"приемлемый","не приемлемый"))</f>
        <v> </v>
      </c>
      <c r="J78" s="25"/>
      <c r="K78" s="48">
        <v>48</v>
      </c>
      <c r="N78" s="58"/>
    </row>
    <row r="79" spans="1:14" s="50" customFormat="1" ht="24" hidden="1">
      <c r="A79" s="26" t="s">
        <v>104</v>
      </c>
      <c r="B79" s="25"/>
      <c r="C79" s="5"/>
      <c r="D79" s="5"/>
      <c r="E79" s="5"/>
      <c r="F79" s="5"/>
      <c r="G79" s="5"/>
      <c r="H79" s="32" t="str">
        <f>IF(C79=""," ",ROUND(N(C79)*N(D79)*((N(E79)+N(F79)+N(G79))/3),0))</f>
        <v> </v>
      </c>
      <c r="I79" s="33" t="str">
        <f>IF(H79=" "," ",IF(H79&lt;25,"приемлемый","не приемлемый"))</f>
        <v> </v>
      </c>
      <c r="J79" s="25"/>
      <c r="K79" s="48">
        <v>49</v>
      </c>
      <c r="N79" s="58"/>
    </row>
    <row r="80" spans="1:10" ht="12.75" hidden="1">
      <c r="A80" s="101" t="s">
        <v>35</v>
      </c>
      <c r="B80" s="102"/>
      <c r="C80" s="102"/>
      <c r="D80" s="102"/>
      <c r="E80" s="102"/>
      <c r="F80" s="102"/>
      <c r="G80" s="102"/>
      <c r="H80" s="102"/>
      <c r="I80" s="102"/>
      <c r="J80" s="103"/>
    </row>
    <row r="81" spans="1:14" s="50" customFormat="1" ht="24" hidden="1">
      <c r="A81" s="26" t="s">
        <v>105</v>
      </c>
      <c r="B81" s="25"/>
      <c r="C81" s="5"/>
      <c r="D81" s="5"/>
      <c r="E81" s="5"/>
      <c r="F81" s="5"/>
      <c r="G81" s="5"/>
      <c r="H81" s="32" t="str">
        <f aca="true" t="shared" si="4" ref="H81:H86">IF(C81=""," ",ROUND(N(C81)*N(D81)*((N(E81)+N(F81)+N(G81))/3),0))</f>
        <v> </v>
      </c>
      <c r="I81" s="33" t="str">
        <f aca="true" t="shared" si="5" ref="I81:I86">IF(H81=" "," ",IF(H81&lt;25,"приемлемый","не приемлемый"))</f>
        <v> </v>
      </c>
      <c r="J81" s="25"/>
      <c r="K81" s="48">
        <v>50</v>
      </c>
      <c r="N81" s="58"/>
    </row>
    <row r="82" spans="1:14" s="50" customFormat="1" ht="24" hidden="1">
      <c r="A82" s="26" t="s">
        <v>106</v>
      </c>
      <c r="B82" s="25"/>
      <c r="C82" s="5"/>
      <c r="D82" s="5"/>
      <c r="E82" s="5"/>
      <c r="F82" s="5"/>
      <c r="G82" s="5"/>
      <c r="H82" s="32" t="str">
        <f t="shared" si="4"/>
        <v> </v>
      </c>
      <c r="I82" s="33" t="str">
        <f t="shared" si="5"/>
        <v> </v>
      </c>
      <c r="J82" s="25"/>
      <c r="K82" s="48">
        <v>51</v>
      </c>
      <c r="N82" s="58"/>
    </row>
    <row r="83" spans="1:14" s="50" customFormat="1" ht="60" hidden="1">
      <c r="A83" s="26" t="s">
        <v>107</v>
      </c>
      <c r="B83" s="25"/>
      <c r="C83" s="5"/>
      <c r="D83" s="5"/>
      <c r="E83" s="5"/>
      <c r="F83" s="5"/>
      <c r="G83" s="5"/>
      <c r="H83" s="32" t="str">
        <f t="shared" si="4"/>
        <v> </v>
      </c>
      <c r="I83" s="33" t="str">
        <f t="shared" si="5"/>
        <v> </v>
      </c>
      <c r="J83" s="25"/>
      <c r="K83" s="48">
        <v>52</v>
      </c>
      <c r="N83" s="58"/>
    </row>
    <row r="84" spans="1:14" s="50" customFormat="1" ht="24" hidden="1">
      <c r="A84" s="26" t="s">
        <v>108</v>
      </c>
      <c r="B84" s="25"/>
      <c r="C84" s="5"/>
      <c r="D84" s="5"/>
      <c r="E84" s="5"/>
      <c r="F84" s="5"/>
      <c r="G84" s="5"/>
      <c r="H84" s="32" t="str">
        <f t="shared" si="4"/>
        <v> </v>
      </c>
      <c r="I84" s="33" t="str">
        <f t="shared" si="5"/>
        <v> </v>
      </c>
      <c r="J84" s="25"/>
      <c r="K84" s="48">
        <v>53</v>
      </c>
      <c r="N84" s="58"/>
    </row>
    <row r="85" spans="1:14" s="50" customFormat="1" ht="24" hidden="1">
      <c r="A85" s="26" t="s">
        <v>109</v>
      </c>
      <c r="B85" s="25"/>
      <c r="C85" s="5"/>
      <c r="D85" s="5"/>
      <c r="E85" s="5"/>
      <c r="F85" s="5"/>
      <c r="G85" s="5"/>
      <c r="H85" s="32" t="str">
        <f t="shared" si="4"/>
        <v> </v>
      </c>
      <c r="I85" s="33" t="str">
        <f t="shared" si="5"/>
        <v> </v>
      </c>
      <c r="J85" s="25"/>
      <c r="K85" s="48">
        <v>54</v>
      </c>
      <c r="N85" s="58"/>
    </row>
    <row r="86" spans="1:14" s="50" customFormat="1" ht="24" hidden="1">
      <c r="A86" s="26" t="s">
        <v>110</v>
      </c>
      <c r="B86" s="25"/>
      <c r="C86" s="5"/>
      <c r="D86" s="5"/>
      <c r="E86" s="5"/>
      <c r="F86" s="5"/>
      <c r="G86" s="5"/>
      <c r="H86" s="32" t="str">
        <f t="shared" si="4"/>
        <v> </v>
      </c>
      <c r="I86" s="33" t="str">
        <f t="shared" si="5"/>
        <v> </v>
      </c>
      <c r="J86" s="25"/>
      <c r="K86" s="48">
        <v>55</v>
      </c>
      <c r="N86" s="58"/>
    </row>
    <row r="87" spans="1:10" ht="12.75" hidden="1">
      <c r="A87" s="101" t="s">
        <v>36</v>
      </c>
      <c r="B87" s="102"/>
      <c r="C87" s="102"/>
      <c r="D87" s="102"/>
      <c r="E87" s="102"/>
      <c r="F87" s="102"/>
      <c r="G87" s="102"/>
      <c r="H87" s="102"/>
      <c r="I87" s="102"/>
      <c r="J87" s="103"/>
    </row>
    <row r="88" spans="1:14" s="50" customFormat="1" ht="12" hidden="1">
      <c r="A88" s="26" t="s">
        <v>111</v>
      </c>
      <c r="B88" s="25"/>
      <c r="C88" s="5"/>
      <c r="D88" s="5"/>
      <c r="E88" s="5"/>
      <c r="F88" s="5"/>
      <c r="G88" s="5"/>
      <c r="H88" s="32" t="str">
        <f>IF(C88=""," ",ROUND(N(C88)*N(D88)*((N(E88)+N(F88)+N(G88))/3),0))</f>
        <v> </v>
      </c>
      <c r="I88" s="33" t="str">
        <f aca="true" t="shared" si="6" ref="I88:I94">IF(H88=" "," ",IF(H88&lt;25,"приемлемый","не приемлемый"))</f>
        <v> </v>
      </c>
      <c r="J88" s="25"/>
      <c r="K88" s="48">
        <v>56</v>
      </c>
      <c r="N88" s="58"/>
    </row>
    <row r="89" spans="1:14" s="50" customFormat="1" ht="24" hidden="1">
      <c r="A89" s="26" t="s">
        <v>112</v>
      </c>
      <c r="B89" s="25"/>
      <c r="C89" s="5"/>
      <c r="D89" s="5"/>
      <c r="E89" s="5"/>
      <c r="F89" s="5"/>
      <c r="G89" s="5"/>
      <c r="H89" s="32" t="str">
        <f>IF(C89=""," ",ROUND(N(C89)*N(D89)*((N(E89)+N(F89)+N(G89))/3),0))</f>
        <v> </v>
      </c>
      <c r="I89" s="33" t="str">
        <f t="shared" si="6"/>
        <v> </v>
      </c>
      <c r="J89" s="25"/>
      <c r="K89" s="48">
        <v>57</v>
      </c>
      <c r="N89" s="58"/>
    </row>
    <row r="90" spans="1:14" s="50" customFormat="1" ht="12" hidden="1">
      <c r="A90" s="26" t="s">
        <v>113</v>
      </c>
      <c r="B90" s="25"/>
      <c r="C90" s="5"/>
      <c r="D90" s="5"/>
      <c r="E90" s="5"/>
      <c r="F90" s="5"/>
      <c r="G90" s="5"/>
      <c r="H90" s="32" t="str">
        <f>IF(C90=""," ",ROUND(N(C90)*N(D90)*((N(E90)+N(F90)+N(G90))/3),0))</f>
        <v> </v>
      </c>
      <c r="I90" s="33" t="str">
        <f t="shared" si="6"/>
        <v> </v>
      </c>
      <c r="J90" s="25"/>
      <c r="K90" s="48">
        <v>58</v>
      </c>
      <c r="N90" s="58"/>
    </row>
    <row r="91" spans="1:14" s="50" customFormat="1" ht="12" hidden="1">
      <c r="A91" s="26" t="s">
        <v>114</v>
      </c>
      <c r="B91" s="25"/>
      <c r="C91" s="5"/>
      <c r="D91" s="5"/>
      <c r="E91" s="5"/>
      <c r="F91" s="5"/>
      <c r="G91" s="5"/>
      <c r="H91" s="32" t="str">
        <f aca="true" t="shared" si="7" ref="H91:H154">IF(C91=""," ",ROUND(N(C91)*N(D91)*((N(E91)+N(F91)+N(G91))/3),0))</f>
        <v> </v>
      </c>
      <c r="I91" s="33" t="str">
        <f t="shared" si="6"/>
        <v> </v>
      </c>
      <c r="J91" s="25"/>
      <c r="K91" s="48">
        <v>59</v>
      </c>
      <c r="N91" s="58"/>
    </row>
    <row r="92" spans="1:14" s="50" customFormat="1" ht="24" hidden="1">
      <c r="A92" s="26" t="s">
        <v>115</v>
      </c>
      <c r="B92" s="25"/>
      <c r="C92" s="5"/>
      <c r="D92" s="5"/>
      <c r="E92" s="5"/>
      <c r="F92" s="5"/>
      <c r="G92" s="5"/>
      <c r="H92" s="32" t="str">
        <f t="shared" si="7"/>
        <v> </v>
      </c>
      <c r="I92" s="33" t="str">
        <f t="shared" si="6"/>
        <v> </v>
      </c>
      <c r="J92" s="25"/>
      <c r="K92" s="48">
        <v>60</v>
      </c>
      <c r="N92" s="58"/>
    </row>
    <row r="93" spans="1:14" s="50" customFormat="1" ht="36" hidden="1">
      <c r="A93" s="26" t="s">
        <v>116</v>
      </c>
      <c r="B93" s="25"/>
      <c r="C93" s="5"/>
      <c r="D93" s="5"/>
      <c r="E93" s="5"/>
      <c r="F93" s="5"/>
      <c r="G93" s="5"/>
      <c r="H93" s="32" t="str">
        <f t="shared" si="7"/>
        <v> </v>
      </c>
      <c r="I93" s="33" t="str">
        <f t="shared" si="6"/>
        <v> </v>
      </c>
      <c r="J93" s="25"/>
      <c r="K93" s="48">
        <v>61</v>
      </c>
      <c r="N93" s="58"/>
    </row>
    <row r="94" spans="1:14" s="50" customFormat="1" ht="36" hidden="1">
      <c r="A94" s="26" t="s">
        <v>117</v>
      </c>
      <c r="B94" s="25"/>
      <c r="C94" s="5"/>
      <c r="D94" s="5"/>
      <c r="E94" s="5"/>
      <c r="F94" s="5"/>
      <c r="G94" s="5"/>
      <c r="H94" s="32" t="str">
        <f t="shared" si="7"/>
        <v> </v>
      </c>
      <c r="I94" s="33" t="str">
        <f t="shared" si="6"/>
        <v> </v>
      </c>
      <c r="J94" s="25"/>
      <c r="K94" s="48">
        <v>62</v>
      </c>
      <c r="N94" s="58"/>
    </row>
    <row r="95" spans="1:10" ht="12.75" hidden="1">
      <c r="A95" s="101" t="s">
        <v>37</v>
      </c>
      <c r="B95" s="102"/>
      <c r="C95" s="102"/>
      <c r="D95" s="102"/>
      <c r="E95" s="102"/>
      <c r="F95" s="102"/>
      <c r="G95" s="102"/>
      <c r="H95" s="102"/>
      <c r="I95" s="102"/>
      <c r="J95" s="103"/>
    </row>
    <row r="96" spans="1:14" s="50" customFormat="1" ht="48" hidden="1">
      <c r="A96" s="26" t="s">
        <v>118</v>
      </c>
      <c r="B96" s="25"/>
      <c r="C96" s="5"/>
      <c r="D96" s="5"/>
      <c r="E96" s="5"/>
      <c r="F96" s="5"/>
      <c r="G96" s="5"/>
      <c r="H96" s="32" t="str">
        <f t="shared" si="7"/>
        <v> </v>
      </c>
      <c r="I96" s="33" t="str">
        <f>IF(H96=" "," ",IF(H96&lt;25,"приемлемый","не приемлемый"))</f>
        <v> </v>
      </c>
      <c r="J96" s="25"/>
      <c r="K96" s="48">
        <v>63</v>
      </c>
      <c r="N96" s="58"/>
    </row>
    <row r="97" spans="1:14" s="50" customFormat="1" ht="24" hidden="1">
      <c r="A97" s="26" t="s">
        <v>119</v>
      </c>
      <c r="B97" s="25"/>
      <c r="C97" s="5"/>
      <c r="D97" s="5"/>
      <c r="E97" s="5"/>
      <c r="F97" s="5"/>
      <c r="G97" s="5"/>
      <c r="H97" s="32" t="str">
        <f t="shared" si="7"/>
        <v> </v>
      </c>
      <c r="I97" s="33" t="str">
        <f>IF(H97=" "," ",IF(H97&lt;25,"приемлемый","не приемлемый"))</f>
        <v> </v>
      </c>
      <c r="J97" s="25"/>
      <c r="K97" s="48">
        <v>64</v>
      </c>
      <c r="N97" s="58"/>
    </row>
    <row r="98" spans="1:14" s="50" customFormat="1" ht="24" hidden="1">
      <c r="A98" s="26" t="s">
        <v>120</v>
      </c>
      <c r="B98" s="25"/>
      <c r="C98" s="5"/>
      <c r="D98" s="5"/>
      <c r="E98" s="5"/>
      <c r="F98" s="5"/>
      <c r="G98" s="5"/>
      <c r="H98" s="32" t="str">
        <f t="shared" si="7"/>
        <v> </v>
      </c>
      <c r="I98" s="33" t="str">
        <f>IF(H98=" "," ",IF(H98&lt;25,"приемлемый","не приемлемый"))</f>
        <v> </v>
      </c>
      <c r="J98" s="25"/>
      <c r="K98" s="48">
        <v>65</v>
      </c>
      <c r="N98" s="58"/>
    </row>
    <row r="99" spans="1:10" ht="12.75">
      <c r="A99" s="101" t="s">
        <v>38</v>
      </c>
      <c r="B99" s="102"/>
      <c r="C99" s="102"/>
      <c r="D99" s="102"/>
      <c r="E99" s="102"/>
      <c r="F99" s="102"/>
      <c r="G99" s="102"/>
      <c r="H99" s="102"/>
      <c r="I99" s="102"/>
      <c r="J99" s="103"/>
    </row>
    <row r="100" spans="1:14" s="50" customFormat="1" ht="24" hidden="1">
      <c r="A100" s="26" t="s">
        <v>121</v>
      </c>
      <c r="B100" s="25"/>
      <c r="C100" s="5"/>
      <c r="D100" s="5"/>
      <c r="E100" s="5"/>
      <c r="F100" s="5"/>
      <c r="G100" s="5"/>
      <c r="H100" s="32" t="str">
        <f t="shared" si="7"/>
        <v> </v>
      </c>
      <c r="I100" s="33" t="str">
        <f aca="true" t="shared" si="8" ref="I100:I107">IF(H100=" "," ",IF(H100&lt;25,"приемлемый","не приемлемый"))</f>
        <v> </v>
      </c>
      <c r="J100" s="25"/>
      <c r="K100" s="48">
        <v>66</v>
      </c>
      <c r="N100" s="58"/>
    </row>
    <row r="101" spans="1:14" s="50" customFormat="1" ht="24" hidden="1">
      <c r="A101" s="26" t="s">
        <v>122</v>
      </c>
      <c r="B101" s="25"/>
      <c r="C101" s="5"/>
      <c r="D101" s="5"/>
      <c r="E101" s="5"/>
      <c r="F101" s="5"/>
      <c r="G101" s="5"/>
      <c r="H101" s="32" t="str">
        <f t="shared" si="7"/>
        <v> </v>
      </c>
      <c r="I101" s="33" t="str">
        <f t="shared" si="8"/>
        <v> </v>
      </c>
      <c r="J101" s="25"/>
      <c r="K101" s="48">
        <v>67</v>
      </c>
      <c r="N101" s="58"/>
    </row>
    <row r="102" spans="1:14" s="50" customFormat="1" ht="12" hidden="1">
      <c r="A102" s="26" t="s">
        <v>123</v>
      </c>
      <c r="B102" s="25"/>
      <c r="C102" s="5"/>
      <c r="D102" s="5"/>
      <c r="E102" s="5"/>
      <c r="F102" s="5"/>
      <c r="G102" s="5"/>
      <c r="H102" s="32" t="str">
        <f t="shared" si="7"/>
        <v> </v>
      </c>
      <c r="I102" s="33" t="str">
        <f t="shared" si="8"/>
        <v> </v>
      </c>
      <c r="J102" s="25"/>
      <c r="K102" s="48">
        <v>68</v>
      </c>
      <c r="N102" s="58"/>
    </row>
    <row r="103" spans="1:14" s="50" customFormat="1" ht="12" hidden="1">
      <c r="A103" s="26" t="s">
        <v>124</v>
      </c>
      <c r="B103" s="25"/>
      <c r="C103" s="5"/>
      <c r="D103" s="5"/>
      <c r="E103" s="5"/>
      <c r="F103" s="5"/>
      <c r="G103" s="5"/>
      <c r="H103" s="32" t="str">
        <f t="shared" si="7"/>
        <v> </v>
      </c>
      <c r="I103" s="33" t="str">
        <f t="shared" si="8"/>
        <v> </v>
      </c>
      <c r="J103" s="25"/>
      <c r="K103" s="48">
        <v>69</v>
      </c>
      <c r="N103" s="58"/>
    </row>
    <row r="104" spans="1:14" s="50" customFormat="1" ht="24" hidden="1">
      <c r="A104" s="26" t="s">
        <v>125</v>
      </c>
      <c r="B104" s="25"/>
      <c r="C104" s="5"/>
      <c r="D104" s="5"/>
      <c r="E104" s="5"/>
      <c r="F104" s="5"/>
      <c r="G104" s="5"/>
      <c r="H104" s="32" t="str">
        <f t="shared" si="7"/>
        <v> </v>
      </c>
      <c r="I104" s="33" t="str">
        <f t="shared" si="8"/>
        <v> </v>
      </c>
      <c r="J104" s="25"/>
      <c r="K104" s="48">
        <v>70</v>
      </c>
      <c r="N104" s="58"/>
    </row>
    <row r="105" spans="1:14" s="50" customFormat="1" ht="36" hidden="1">
      <c r="A105" s="26" t="s">
        <v>126</v>
      </c>
      <c r="B105" s="25"/>
      <c r="C105" s="5"/>
      <c r="D105" s="5"/>
      <c r="E105" s="5"/>
      <c r="F105" s="5"/>
      <c r="G105" s="5"/>
      <c r="H105" s="32" t="str">
        <f t="shared" si="7"/>
        <v> </v>
      </c>
      <c r="I105" s="33" t="str">
        <f t="shared" si="8"/>
        <v> </v>
      </c>
      <c r="J105" s="25"/>
      <c r="K105" s="48">
        <v>71</v>
      </c>
      <c r="N105" s="58"/>
    </row>
    <row r="106" spans="1:14" s="50" customFormat="1" ht="84">
      <c r="A106" s="26" t="s">
        <v>127</v>
      </c>
      <c r="B106" s="25" t="s">
        <v>231</v>
      </c>
      <c r="C106" s="5">
        <v>3</v>
      </c>
      <c r="D106" s="5">
        <v>3</v>
      </c>
      <c r="E106" s="5">
        <v>4</v>
      </c>
      <c r="F106" s="5">
        <v>2</v>
      </c>
      <c r="G106" s="5">
        <v>2</v>
      </c>
      <c r="H106" s="32">
        <f t="shared" si="7"/>
        <v>24</v>
      </c>
      <c r="I106" s="33" t="str">
        <f t="shared" si="8"/>
        <v>приемлемый</v>
      </c>
      <c r="J106" s="25" t="s">
        <v>238</v>
      </c>
      <c r="K106" s="48">
        <v>72</v>
      </c>
      <c r="N106" s="58"/>
    </row>
    <row r="107" spans="1:14" s="50" customFormat="1" ht="48">
      <c r="A107" s="26" t="s">
        <v>128</v>
      </c>
      <c r="B107" s="25" t="s">
        <v>231</v>
      </c>
      <c r="C107" s="5">
        <v>3</v>
      </c>
      <c r="D107" s="5">
        <v>3</v>
      </c>
      <c r="E107" s="5">
        <v>4</v>
      </c>
      <c r="F107" s="5">
        <v>2</v>
      </c>
      <c r="G107" s="5">
        <v>2</v>
      </c>
      <c r="H107" s="32">
        <f t="shared" si="7"/>
        <v>24</v>
      </c>
      <c r="I107" s="33" t="str">
        <f t="shared" si="8"/>
        <v>приемлемый</v>
      </c>
      <c r="J107" s="25" t="s">
        <v>239</v>
      </c>
      <c r="K107" s="48">
        <v>73</v>
      </c>
      <c r="N107" s="58"/>
    </row>
    <row r="108" spans="1:10" ht="12.75" hidden="1">
      <c r="A108" s="101" t="s">
        <v>39</v>
      </c>
      <c r="B108" s="102"/>
      <c r="C108" s="102"/>
      <c r="D108" s="102"/>
      <c r="E108" s="102"/>
      <c r="F108" s="102"/>
      <c r="G108" s="102"/>
      <c r="H108" s="102"/>
      <c r="I108" s="102"/>
      <c r="J108" s="103"/>
    </row>
    <row r="109" spans="1:14" s="50" customFormat="1" ht="36" hidden="1">
      <c r="A109" s="26" t="s">
        <v>129</v>
      </c>
      <c r="B109" s="25"/>
      <c r="C109" s="5"/>
      <c r="D109" s="5"/>
      <c r="E109" s="5"/>
      <c r="F109" s="5"/>
      <c r="G109" s="5"/>
      <c r="H109" s="32" t="str">
        <f t="shared" si="7"/>
        <v> </v>
      </c>
      <c r="I109" s="33" t="str">
        <f>IF(H109=" "," ",IF(H109&lt;25,"приемлемый","не приемлемый"))</f>
        <v> </v>
      </c>
      <c r="J109" s="25"/>
      <c r="K109" s="48">
        <v>74</v>
      </c>
      <c r="N109" s="58"/>
    </row>
    <row r="110" spans="1:14" s="50" customFormat="1" ht="24" hidden="1">
      <c r="A110" s="26" t="s">
        <v>130</v>
      </c>
      <c r="B110" s="25"/>
      <c r="C110" s="5"/>
      <c r="D110" s="5"/>
      <c r="E110" s="5"/>
      <c r="F110" s="5"/>
      <c r="G110" s="5"/>
      <c r="H110" s="32" t="str">
        <f t="shared" si="7"/>
        <v> </v>
      </c>
      <c r="I110" s="33" t="str">
        <f>IF(H110=" "," ",IF(H110&lt;25,"приемлемый","не приемлемый"))</f>
        <v> </v>
      </c>
      <c r="J110" s="25"/>
      <c r="K110" s="48">
        <v>75</v>
      </c>
      <c r="N110" s="58"/>
    </row>
    <row r="111" spans="1:14" ht="12.75" hidden="1">
      <c r="A111" s="101" t="s">
        <v>40</v>
      </c>
      <c r="B111" s="102"/>
      <c r="C111" s="102"/>
      <c r="D111" s="102"/>
      <c r="E111" s="102"/>
      <c r="F111" s="102"/>
      <c r="G111" s="102"/>
      <c r="H111" s="102"/>
      <c r="I111" s="102"/>
      <c r="J111" s="103"/>
      <c r="N111" s="58"/>
    </row>
    <row r="112" spans="1:14" s="50" customFormat="1" ht="36" hidden="1">
      <c r="A112" s="26" t="s">
        <v>131</v>
      </c>
      <c r="B112" s="25"/>
      <c r="C112" s="5"/>
      <c r="D112" s="5"/>
      <c r="E112" s="5"/>
      <c r="F112" s="5"/>
      <c r="G112" s="5"/>
      <c r="H112" s="32" t="str">
        <f t="shared" si="7"/>
        <v> </v>
      </c>
      <c r="I112" s="33" t="str">
        <f>IF(H112=" "," ",IF(H112&lt;25,"приемлемый","не приемлемый"))</f>
        <v> </v>
      </c>
      <c r="J112" s="25"/>
      <c r="K112" s="48">
        <v>76</v>
      </c>
      <c r="N112" s="58"/>
    </row>
    <row r="113" spans="1:14" s="50" customFormat="1" ht="24" hidden="1">
      <c r="A113" s="26" t="s">
        <v>132</v>
      </c>
      <c r="B113" s="25"/>
      <c r="C113" s="5"/>
      <c r="D113" s="5"/>
      <c r="E113" s="5"/>
      <c r="F113" s="5"/>
      <c r="G113" s="5"/>
      <c r="H113" s="32" t="str">
        <f t="shared" si="7"/>
        <v> </v>
      </c>
      <c r="I113" s="33" t="str">
        <f>IF(H113=" "," ",IF(H113&lt;25,"приемлемый","не приемлемый"))</f>
        <v> </v>
      </c>
      <c r="J113" s="25"/>
      <c r="K113" s="48">
        <v>77</v>
      </c>
      <c r="N113" s="58"/>
    </row>
    <row r="114" spans="1:10" ht="12.75" hidden="1">
      <c r="A114" s="101" t="s">
        <v>41</v>
      </c>
      <c r="B114" s="102"/>
      <c r="C114" s="102"/>
      <c r="D114" s="102"/>
      <c r="E114" s="102"/>
      <c r="F114" s="102"/>
      <c r="G114" s="102"/>
      <c r="H114" s="102"/>
      <c r="I114" s="102"/>
      <c r="J114" s="103"/>
    </row>
    <row r="115" spans="1:14" s="50" customFormat="1" ht="24" hidden="1">
      <c r="A115" s="26" t="s">
        <v>133</v>
      </c>
      <c r="B115" s="25"/>
      <c r="C115" s="5"/>
      <c r="D115" s="5"/>
      <c r="E115" s="5"/>
      <c r="F115" s="5"/>
      <c r="G115" s="5"/>
      <c r="H115" s="32" t="str">
        <f t="shared" si="7"/>
        <v> </v>
      </c>
      <c r="I115" s="33" t="str">
        <f>IF(H115=" "," ",IF(H115&lt;25,"приемлемый","не приемлемый"))</f>
        <v> </v>
      </c>
      <c r="J115" s="25"/>
      <c r="K115" s="48">
        <v>78</v>
      </c>
      <c r="N115" s="58"/>
    </row>
    <row r="116" spans="1:14" s="50" customFormat="1" ht="12" hidden="1">
      <c r="A116" s="26" t="s">
        <v>134</v>
      </c>
      <c r="B116" s="25"/>
      <c r="C116" s="5"/>
      <c r="D116" s="5"/>
      <c r="E116" s="5"/>
      <c r="F116" s="5"/>
      <c r="G116" s="5"/>
      <c r="H116" s="32" t="str">
        <f t="shared" si="7"/>
        <v> </v>
      </c>
      <c r="I116" s="33" t="str">
        <f>IF(H116=" "," ",IF(H116&lt;25,"приемлемый","не приемлемый"))</f>
        <v> </v>
      </c>
      <c r="J116" s="25"/>
      <c r="K116" s="48">
        <v>79</v>
      </c>
      <c r="N116" s="58"/>
    </row>
    <row r="117" spans="1:14" s="50" customFormat="1" ht="12" hidden="1">
      <c r="A117" s="26" t="s">
        <v>135</v>
      </c>
      <c r="B117" s="25"/>
      <c r="C117" s="5"/>
      <c r="D117" s="5"/>
      <c r="E117" s="5"/>
      <c r="F117" s="5"/>
      <c r="G117" s="5"/>
      <c r="H117" s="32" t="str">
        <f t="shared" si="7"/>
        <v> </v>
      </c>
      <c r="I117" s="33" t="str">
        <f>IF(H117=" "," ",IF(H117&lt;25,"приемлемый","не приемлемый"))</f>
        <v> </v>
      </c>
      <c r="J117" s="25"/>
      <c r="K117" s="48">
        <v>80</v>
      </c>
      <c r="N117" s="58"/>
    </row>
    <row r="118" spans="1:10" ht="12.75" hidden="1">
      <c r="A118" s="101" t="s">
        <v>42</v>
      </c>
      <c r="B118" s="102"/>
      <c r="C118" s="102"/>
      <c r="D118" s="102"/>
      <c r="E118" s="102"/>
      <c r="F118" s="102"/>
      <c r="G118" s="102"/>
      <c r="H118" s="102"/>
      <c r="I118" s="102"/>
      <c r="J118" s="103"/>
    </row>
    <row r="119" spans="1:14" s="50" customFormat="1" ht="24" hidden="1">
      <c r="A119" s="26" t="s">
        <v>136</v>
      </c>
      <c r="B119" s="25"/>
      <c r="C119" s="5"/>
      <c r="D119" s="5"/>
      <c r="E119" s="5"/>
      <c r="F119" s="5"/>
      <c r="G119" s="5"/>
      <c r="H119" s="32" t="str">
        <f t="shared" si="7"/>
        <v> </v>
      </c>
      <c r="I119" s="33" t="str">
        <f aca="true" t="shared" si="9" ref="I119:I126">IF(H119=" "," ",IF(H119&lt;25,"приемлемый","не приемлемый"))</f>
        <v> </v>
      </c>
      <c r="J119" s="25"/>
      <c r="K119" s="48">
        <v>81</v>
      </c>
      <c r="N119" s="58"/>
    </row>
    <row r="120" spans="1:14" s="50" customFormat="1" ht="24" hidden="1">
      <c r="A120" s="26" t="s">
        <v>137</v>
      </c>
      <c r="B120" s="25"/>
      <c r="C120" s="5"/>
      <c r="D120" s="5"/>
      <c r="E120" s="5"/>
      <c r="F120" s="5"/>
      <c r="G120" s="5"/>
      <c r="H120" s="32" t="str">
        <f t="shared" si="7"/>
        <v> </v>
      </c>
      <c r="I120" s="33" t="str">
        <f t="shared" si="9"/>
        <v> </v>
      </c>
      <c r="J120" s="25"/>
      <c r="K120" s="48">
        <v>82</v>
      </c>
      <c r="N120" s="58"/>
    </row>
    <row r="121" spans="1:14" s="50" customFormat="1" ht="24" hidden="1">
      <c r="A121" s="26" t="s">
        <v>138</v>
      </c>
      <c r="B121" s="25"/>
      <c r="C121" s="5"/>
      <c r="D121" s="5"/>
      <c r="E121" s="5"/>
      <c r="F121" s="5"/>
      <c r="G121" s="5"/>
      <c r="H121" s="32" t="str">
        <f t="shared" si="7"/>
        <v> </v>
      </c>
      <c r="I121" s="33" t="str">
        <f t="shared" si="9"/>
        <v> </v>
      </c>
      <c r="J121" s="25"/>
      <c r="K121" s="48">
        <v>83</v>
      </c>
      <c r="N121" s="58"/>
    </row>
    <row r="122" spans="1:14" s="50" customFormat="1" ht="24" hidden="1">
      <c r="A122" s="26" t="s">
        <v>139</v>
      </c>
      <c r="B122" s="25"/>
      <c r="C122" s="5"/>
      <c r="D122" s="5"/>
      <c r="E122" s="5"/>
      <c r="F122" s="5"/>
      <c r="G122" s="5"/>
      <c r="H122" s="32" t="str">
        <f t="shared" si="7"/>
        <v> </v>
      </c>
      <c r="I122" s="33" t="str">
        <f t="shared" si="9"/>
        <v> </v>
      </c>
      <c r="J122" s="25"/>
      <c r="K122" s="48">
        <v>84</v>
      </c>
      <c r="N122" s="58"/>
    </row>
    <row r="123" spans="1:14" s="50" customFormat="1" ht="24" hidden="1">
      <c r="A123" s="26" t="s">
        <v>140</v>
      </c>
      <c r="B123" s="25"/>
      <c r="C123" s="5"/>
      <c r="D123" s="5"/>
      <c r="E123" s="5"/>
      <c r="F123" s="5"/>
      <c r="G123" s="5"/>
      <c r="H123" s="32" t="str">
        <f t="shared" si="7"/>
        <v> </v>
      </c>
      <c r="I123" s="33" t="str">
        <f t="shared" si="9"/>
        <v> </v>
      </c>
      <c r="J123" s="25"/>
      <c r="K123" s="48">
        <v>85</v>
      </c>
      <c r="N123" s="58"/>
    </row>
    <row r="124" spans="1:14" s="50" customFormat="1" ht="12" hidden="1">
      <c r="A124" s="26" t="s">
        <v>141</v>
      </c>
      <c r="B124" s="25"/>
      <c r="C124" s="5"/>
      <c r="D124" s="5"/>
      <c r="E124" s="5"/>
      <c r="F124" s="5"/>
      <c r="G124" s="5"/>
      <c r="H124" s="32" t="str">
        <f t="shared" si="7"/>
        <v> </v>
      </c>
      <c r="I124" s="33" t="str">
        <f t="shared" si="9"/>
        <v> </v>
      </c>
      <c r="J124" s="25"/>
      <c r="K124" s="48">
        <v>86</v>
      </c>
      <c r="N124" s="58"/>
    </row>
    <row r="125" spans="1:14" s="50" customFormat="1" ht="24" hidden="1">
      <c r="A125" s="26" t="s">
        <v>142</v>
      </c>
      <c r="B125" s="25"/>
      <c r="C125" s="5"/>
      <c r="D125" s="5"/>
      <c r="E125" s="5"/>
      <c r="F125" s="5"/>
      <c r="G125" s="5"/>
      <c r="H125" s="32" t="str">
        <f t="shared" si="7"/>
        <v> </v>
      </c>
      <c r="I125" s="33" t="str">
        <f t="shared" si="9"/>
        <v> </v>
      </c>
      <c r="J125" s="25"/>
      <c r="K125" s="48">
        <v>87</v>
      </c>
      <c r="N125" s="58"/>
    </row>
    <row r="126" spans="1:14" s="50" customFormat="1" ht="24" hidden="1">
      <c r="A126" s="26" t="s">
        <v>143</v>
      </c>
      <c r="B126" s="25"/>
      <c r="C126" s="5"/>
      <c r="D126" s="5"/>
      <c r="E126" s="5"/>
      <c r="F126" s="5"/>
      <c r="G126" s="5"/>
      <c r="H126" s="32" t="str">
        <f t="shared" si="7"/>
        <v> </v>
      </c>
      <c r="I126" s="33" t="str">
        <f t="shared" si="9"/>
        <v> </v>
      </c>
      <c r="J126" s="25"/>
      <c r="K126" s="48">
        <v>88</v>
      </c>
      <c r="N126" s="58"/>
    </row>
    <row r="127" spans="1:10" ht="12.75" hidden="1">
      <c r="A127" s="101" t="s">
        <v>43</v>
      </c>
      <c r="B127" s="102"/>
      <c r="C127" s="102"/>
      <c r="D127" s="102"/>
      <c r="E127" s="102"/>
      <c r="F127" s="102"/>
      <c r="G127" s="102"/>
      <c r="H127" s="102"/>
      <c r="I127" s="102"/>
      <c r="J127" s="103"/>
    </row>
    <row r="128" spans="1:14" s="50" customFormat="1" ht="24" hidden="1">
      <c r="A128" s="26" t="s">
        <v>144</v>
      </c>
      <c r="B128" s="25"/>
      <c r="C128" s="5"/>
      <c r="D128" s="5"/>
      <c r="E128" s="5"/>
      <c r="F128" s="5"/>
      <c r="G128" s="5"/>
      <c r="H128" s="32" t="str">
        <f t="shared" si="7"/>
        <v> </v>
      </c>
      <c r="I128" s="33" t="str">
        <f>IF(H128=" "," ",IF(H128&lt;25,"приемлемый","не приемлемый"))</f>
        <v> </v>
      </c>
      <c r="J128" s="25"/>
      <c r="K128" s="48">
        <v>89</v>
      </c>
      <c r="N128" s="58"/>
    </row>
    <row r="129" spans="1:14" s="50" customFormat="1" ht="24" hidden="1">
      <c r="A129" s="26" t="s">
        <v>145</v>
      </c>
      <c r="B129" s="25"/>
      <c r="C129" s="5"/>
      <c r="D129" s="5"/>
      <c r="E129" s="5"/>
      <c r="F129" s="5"/>
      <c r="G129" s="5"/>
      <c r="H129" s="32" t="str">
        <f t="shared" si="7"/>
        <v> </v>
      </c>
      <c r="I129" s="33" t="str">
        <f>IF(H129=" "," ",IF(H129&lt;25,"приемлемый","не приемлемый"))</f>
        <v> </v>
      </c>
      <c r="J129" s="25"/>
      <c r="K129" s="48">
        <v>90</v>
      </c>
      <c r="N129" s="58"/>
    </row>
    <row r="130" spans="1:14" s="50" customFormat="1" ht="36" hidden="1">
      <c r="A130" s="26" t="s">
        <v>146</v>
      </c>
      <c r="B130" s="25"/>
      <c r="C130" s="5"/>
      <c r="D130" s="5"/>
      <c r="E130" s="5"/>
      <c r="F130" s="5"/>
      <c r="G130" s="5"/>
      <c r="H130" s="32" t="str">
        <f t="shared" si="7"/>
        <v> </v>
      </c>
      <c r="I130" s="33" t="str">
        <f>IF(H130=" "," ",IF(H130&lt;25,"приемлемый","не приемлемый"))</f>
        <v> </v>
      </c>
      <c r="J130" s="25"/>
      <c r="K130" s="48">
        <v>91</v>
      </c>
      <c r="N130" s="58"/>
    </row>
    <row r="131" spans="1:10" ht="12.75" hidden="1">
      <c r="A131" s="101" t="s">
        <v>44</v>
      </c>
      <c r="B131" s="102"/>
      <c r="C131" s="102"/>
      <c r="D131" s="102"/>
      <c r="E131" s="102"/>
      <c r="F131" s="102"/>
      <c r="G131" s="102"/>
      <c r="H131" s="102"/>
      <c r="I131" s="102"/>
      <c r="J131" s="103"/>
    </row>
    <row r="132" spans="1:14" s="50" customFormat="1" ht="12" hidden="1">
      <c r="A132" s="26" t="s">
        <v>147</v>
      </c>
      <c r="B132" s="25"/>
      <c r="C132" s="5"/>
      <c r="D132" s="5"/>
      <c r="E132" s="5"/>
      <c r="F132" s="5"/>
      <c r="G132" s="5"/>
      <c r="H132" s="32" t="str">
        <f t="shared" si="7"/>
        <v> </v>
      </c>
      <c r="I132" s="33" t="str">
        <f>IF(H132=" "," ",IF(H132&lt;25,"приемлемый","не приемлемый"))</f>
        <v> </v>
      </c>
      <c r="J132" s="25"/>
      <c r="K132" s="48">
        <v>92</v>
      </c>
      <c r="N132" s="58"/>
    </row>
    <row r="133" spans="1:14" s="50" customFormat="1" ht="12" hidden="1">
      <c r="A133" s="26" t="s">
        <v>148</v>
      </c>
      <c r="B133" s="25"/>
      <c r="C133" s="5"/>
      <c r="D133" s="5"/>
      <c r="E133" s="5"/>
      <c r="F133" s="5"/>
      <c r="G133" s="5"/>
      <c r="H133" s="32" t="str">
        <f t="shared" si="7"/>
        <v> </v>
      </c>
      <c r="I133" s="33" t="str">
        <f>IF(H133=" "," ",IF(H133&lt;25,"приемлемый","не приемлемый"))</f>
        <v> </v>
      </c>
      <c r="J133" s="25"/>
      <c r="K133" s="48">
        <v>93</v>
      </c>
      <c r="N133" s="58"/>
    </row>
    <row r="134" spans="1:14" s="50" customFormat="1" ht="12" hidden="1">
      <c r="A134" s="26" t="s">
        <v>149</v>
      </c>
      <c r="B134" s="25"/>
      <c r="C134" s="5"/>
      <c r="D134" s="5"/>
      <c r="E134" s="5"/>
      <c r="F134" s="5"/>
      <c r="G134" s="5"/>
      <c r="H134" s="32" t="str">
        <f t="shared" si="7"/>
        <v> </v>
      </c>
      <c r="I134" s="33" t="str">
        <f>IF(H134=" "," ",IF(H134&lt;25,"приемлемый","не приемлемый"))</f>
        <v> </v>
      </c>
      <c r="J134" s="25"/>
      <c r="K134" s="48">
        <v>94</v>
      </c>
      <c r="N134" s="58"/>
    </row>
    <row r="135" spans="1:14" s="50" customFormat="1" ht="12" hidden="1">
      <c r="A135" s="26" t="s">
        <v>150</v>
      </c>
      <c r="B135" s="25"/>
      <c r="C135" s="5"/>
      <c r="D135" s="5"/>
      <c r="E135" s="5"/>
      <c r="F135" s="5"/>
      <c r="G135" s="5"/>
      <c r="H135" s="32" t="str">
        <f t="shared" si="7"/>
        <v> </v>
      </c>
      <c r="I135" s="33" t="str">
        <f>IF(H135=" "," ",IF(H135&lt;25,"приемлемый","не приемлемый"))</f>
        <v> </v>
      </c>
      <c r="J135" s="25"/>
      <c r="K135" s="48">
        <v>95</v>
      </c>
      <c r="N135" s="58"/>
    </row>
    <row r="136" spans="1:14" s="50" customFormat="1" ht="12" hidden="1">
      <c r="A136" s="26" t="s">
        <v>151</v>
      </c>
      <c r="B136" s="25"/>
      <c r="C136" s="5"/>
      <c r="D136" s="5"/>
      <c r="E136" s="5"/>
      <c r="F136" s="5"/>
      <c r="G136" s="5"/>
      <c r="H136" s="32" t="str">
        <f t="shared" si="7"/>
        <v> </v>
      </c>
      <c r="I136" s="33" t="str">
        <f>IF(H136=" "," ",IF(H136&lt;25,"приемлемый","не приемлемый"))</f>
        <v> </v>
      </c>
      <c r="J136" s="25"/>
      <c r="K136" s="48">
        <v>96</v>
      </c>
      <c r="N136" s="58"/>
    </row>
    <row r="137" spans="1:10" ht="12.75" hidden="1">
      <c r="A137" s="101" t="s">
        <v>45</v>
      </c>
      <c r="B137" s="102"/>
      <c r="C137" s="102"/>
      <c r="D137" s="102"/>
      <c r="E137" s="102"/>
      <c r="F137" s="102"/>
      <c r="G137" s="102"/>
      <c r="H137" s="102"/>
      <c r="I137" s="102"/>
      <c r="J137" s="103"/>
    </row>
    <row r="138" spans="1:14" ht="12.75" hidden="1">
      <c r="A138" s="26" t="s">
        <v>152</v>
      </c>
      <c r="B138" s="25"/>
      <c r="C138" s="5"/>
      <c r="D138" s="5"/>
      <c r="E138" s="5"/>
      <c r="F138" s="5"/>
      <c r="G138" s="5"/>
      <c r="H138" s="32" t="str">
        <f t="shared" si="7"/>
        <v> </v>
      </c>
      <c r="I138" s="33" t="str">
        <f>IF(H138=" "," ",IF(H138&lt;25,"приемлемый","не приемлемый"))</f>
        <v> </v>
      </c>
      <c r="J138" s="25"/>
      <c r="K138" s="31">
        <v>97</v>
      </c>
      <c r="N138" s="58"/>
    </row>
    <row r="139" spans="1:14" ht="12.75" hidden="1">
      <c r="A139" s="26" t="s">
        <v>153</v>
      </c>
      <c r="B139" s="25"/>
      <c r="C139" s="5"/>
      <c r="D139" s="5"/>
      <c r="E139" s="5"/>
      <c r="F139" s="5"/>
      <c r="G139" s="5"/>
      <c r="H139" s="32" t="str">
        <f t="shared" si="7"/>
        <v> </v>
      </c>
      <c r="I139" s="33" t="str">
        <f>IF(H139=" "," ",IF(H139&lt;25,"приемлемый","не приемлемый"))</f>
        <v> </v>
      </c>
      <c r="J139" s="25"/>
      <c r="K139" s="31">
        <v>98</v>
      </c>
      <c r="N139" s="58"/>
    </row>
    <row r="140" spans="1:14" ht="12.75" hidden="1">
      <c r="A140" s="26" t="s">
        <v>154</v>
      </c>
      <c r="B140" s="25"/>
      <c r="C140" s="5"/>
      <c r="D140" s="5"/>
      <c r="E140" s="5"/>
      <c r="F140" s="5"/>
      <c r="G140" s="5"/>
      <c r="H140" s="32" t="str">
        <f t="shared" si="7"/>
        <v> </v>
      </c>
      <c r="I140" s="33" t="str">
        <f>IF(H140=" "," ",IF(H140&lt;25,"приемлемый","не приемлемый"))</f>
        <v> </v>
      </c>
      <c r="J140" s="25"/>
      <c r="K140" s="31">
        <v>99</v>
      </c>
      <c r="N140" s="58"/>
    </row>
    <row r="141" spans="1:10" ht="12.75" hidden="1">
      <c r="A141" s="101" t="s">
        <v>46</v>
      </c>
      <c r="B141" s="102"/>
      <c r="C141" s="102"/>
      <c r="D141" s="102"/>
      <c r="E141" s="102"/>
      <c r="F141" s="102"/>
      <c r="G141" s="102"/>
      <c r="H141" s="102"/>
      <c r="I141" s="102"/>
      <c r="J141" s="103"/>
    </row>
    <row r="142" spans="1:14" ht="36" hidden="1">
      <c r="A142" s="26" t="s">
        <v>155</v>
      </c>
      <c r="B142" s="25"/>
      <c r="C142" s="5"/>
      <c r="D142" s="5"/>
      <c r="E142" s="5"/>
      <c r="F142" s="5"/>
      <c r="G142" s="5"/>
      <c r="H142" s="32" t="str">
        <f t="shared" si="7"/>
        <v> </v>
      </c>
      <c r="I142" s="33" t="str">
        <f>IF(H142=" "," ",IF(H142&lt;25,"приемлемый","не приемлемый"))</f>
        <v> </v>
      </c>
      <c r="J142" s="25"/>
      <c r="K142" s="31">
        <v>100</v>
      </c>
      <c r="N142" s="58"/>
    </row>
    <row r="143" spans="1:14" ht="24" hidden="1">
      <c r="A143" s="26" t="s">
        <v>156</v>
      </c>
      <c r="B143" s="25"/>
      <c r="C143" s="5"/>
      <c r="D143" s="5"/>
      <c r="E143" s="5"/>
      <c r="F143" s="5"/>
      <c r="G143" s="5"/>
      <c r="H143" s="32" t="str">
        <f t="shared" si="7"/>
        <v> </v>
      </c>
      <c r="I143" s="33" t="str">
        <f>IF(H143=" "," ",IF(H143&lt;25,"приемлемый","не приемлемый"))</f>
        <v> </v>
      </c>
      <c r="J143" s="25"/>
      <c r="K143" s="31">
        <v>101</v>
      </c>
      <c r="N143" s="58"/>
    </row>
    <row r="144" spans="1:14" ht="12.75" hidden="1">
      <c r="A144" s="26" t="s">
        <v>157</v>
      </c>
      <c r="B144" s="25"/>
      <c r="C144" s="5"/>
      <c r="D144" s="5"/>
      <c r="E144" s="5"/>
      <c r="F144" s="5"/>
      <c r="G144" s="5"/>
      <c r="H144" s="32" t="str">
        <f t="shared" si="7"/>
        <v> </v>
      </c>
      <c r="I144" s="33" t="str">
        <f>IF(H144=" "," ",IF(H144&lt;25,"приемлемый","не приемлемый"))</f>
        <v> </v>
      </c>
      <c r="J144" s="25"/>
      <c r="K144" s="31">
        <v>102</v>
      </c>
      <c r="N144" s="58"/>
    </row>
    <row r="145" spans="1:10" ht="12.75" hidden="1">
      <c r="A145" s="101" t="s">
        <v>47</v>
      </c>
      <c r="B145" s="102"/>
      <c r="C145" s="102"/>
      <c r="D145" s="102"/>
      <c r="E145" s="102"/>
      <c r="F145" s="102"/>
      <c r="G145" s="102"/>
      <c r="H145" s="102"/>
      <c r="I145" s="102"/>
      <c r="J145" s="103"/>
    </row>
    <row r="146" spans="1:14" ht="12.75" hidden="1">
      <c r="A146" s="26" t="s">
        <v>158</v>
      </c>
      <c r="B146" s="25"/>
      <c r="C146" s="5"/>
      <c r="D146" s="5"/>
      <c r="E146" s="5"/>
      <c r="F146" s="5"/>
      <c r="G146" s="5"/>
      <c r="H146" s="32" t="str">
        <f t="shared" si="7"/>
        <v> </v>
      </c>
      <c r="I146" s="33" t="str">
        <f>IF(H146=" "," ",IF(H146&lt;25,"приемлемый","не приемлемый"))</f>
        <v> </v>
      </c>
      <c r="J146" s="25"/>
      <c r="K146" s="31">
        <v>103</v>
      </c>
      <c r="N146" s="58"/>
    </row>
    <row r="147" spans="1:14" ht="24" hidden="1">
      <c r="A147" s="26" t="s">
        <v>159</v>
      </c>
      <c r="B147" s="25"/>
      <c r="C147" s="5"/>
      <c r="D147" s="5"/>
      <c r="E147" s="5"/>
      <c r="F147" s="5"/>
      <c r="G147" s="5"/>
      <c r="H147" s="32" t="str">
        <f t="shared" si="7"/>
        <v> </v>
      </c>
      <c r="I147" s="33" t="str">
        <f>IF(H147=" "," ",IF(H147&lt;25,"приемлемый","не приемлемый"))</f>
        <v> </v>
      </c>
      <c r="J147" s="25"/>
      <c r="K147" s="31">
        <v>104</v>
      </c>
      <c r="N147" s="58"/>
    </row>
    <row r="148" spans="1:14" ht="24" hidden="1">
      <c r="A148" s="26" t="s">
        <v>160</v>
      </c>
      <c r="B148" s="25"/>
      <c r="C148" s="5"/>
      <c r="D148" s="5"/>
      <c r="E148" s="5"/>
      <c r="F148" s="5"/>
      <c r="G148" s="5"/>
      <c r="H148" s="32" t="str">
        <f t="shared" si="7"/>
        <v> </v>
      </c>
      <c r="I148" s="33" t="str">
        <f>IF(H148=" "," ",IF(H148&lt;25,"приемлемый","не приемлемый"))</f>
        <v> </v>
      </c>
      <c r="J148" s="25"/>
      <c r="K148" s="31">
        <v>105</v>
      </c>
      <c r="N148" s="58"/>
    </row>
    <row r="149" spans="1:10" ht="12.75" hidden="1">
      <c r="A149" s="101" t="s">
        <v>48</v>
      </c>
      <c r="B149" s="102"/>
      <c r="C149" s="102"/>
      <c r="D149" s="102"/>
      <c r="E149" s="102"/>
      <c r="F149" s="102"/>
      <c r="G149" s="102"/>
      <c r="H149" s="102"/>
      <c r="I149" s="102"/>
      <c r="J149" s="103"/>
    </row>
    <row r="150" spans="1:14" ht="36" hidden="1">
      <c r="A150" s="26" t="s">
        <v>161</v>
      </c>
      <c r="B150" s="25"/>
      <c r="C150" s="5"/>
      <c r="D150" s="5"/>
      <c r="E150" s="5"/>
      <c r="F150" s="5"/>
      <c r="G150" s="5"/>
      <c r="H150" s="32" t="str">
        <f t="shared" si="7"/>
        <v> </v>
      </c>
      <c r="I150" s="33" t="str">
        <f aca="true" t="shared" si="10" ref="I150:I156">IF(H150=" "," ",IF(H150&lt;25,"приемлемый","не приемлемый"))</f>
        <v> </v>
      </c>
      <c r="J150" s="25"/>
      <c r="K150" s="31">
        <v>106</v>
      </c>
      <c r="N150" s="58"/>
    </row>
    <row r="151" spans="1:14" ht="24" hidden="1">
      <c r="A151" s="26" t="s">
        <v>162</v>
      </c>
      <c r="B151" s="25"/>
      <c r="C151" s="5"/>
      <c r="D151" s="5"/>
      <c r="E151" s="5"/>
      <c r="F151" s="5"/>
      <c r="G151" s="5"/>
      <c r="H151" s="32" t="str">
        <f t="shared" si="7"/>
        <v> </v>
      </c>
      <c r="I151" s="33" t="str">
        <f t="shared" si="10"/>
        <v> </v>
      </c>
      <c r="J151" s="25"/>
      <c r="K151" s="31">
        <v>107</v>
      </c>
      <c r="N151" s="58"/>
    </row>
    <row r="152" spans="1:14" ht="36" hidden="1">
      <c r="A152" s="26" t="s">
        <v>163</v>
      </c>
      <c r="B152" s="25"/>
      <c r="C152" s="5"/>
      <c r="D152" s="5"/>
      <c r="E152" s="5"/>
      <c r="F152" s="5"/>
      <c r="G152" s="5"/>
      <c r="H152" s="32" t="str">
        <f t="shared" si="7"/>
        <v> </v>
      </c>
      <c r="I152" s="33" t="str">
        <f t="shared" si="10"/>
        <v> </v>
      </c>
      <c r="J152" s="25"/>
      <c r="K152" s="31">
        <v>108</v>
      </c>
      <c r="N152" s="58"/>
    </row>
    <row r="153" spans="1:14" ht="24" hidden="1">
      <c r="A153" s="26" t="s">
        <v>164</v>
      </c>
      <c r="B153" s="25"/>
      <c r="C153" s="5"/>
      <c r="D153" s="5"/>
      <c r="E153" s="5"/>
      <c r="F153" s="5"/>
      <c r="G153" s="5"/>
      <c r="H153" s="32" t="str">
        <f t="shared" si="7"/>
        <v> </v>
      </c>
      <c r="I153" s="33" t="str">
        <f t="shared" si="10"/>
        <v> </v>
      </c>
      <c r="J153" s="25"/>
      <c r="K153" s="31">
        <v>109</v>
      </c>
      <c r="N153" s="58"/>
    </row>
    <row r="154" spans="1:14" ht="24" hidden="1">
      <c r="A154" s="26" t="s">
        <v>165</v>
      </c>
      <c r="B154" s="25"/>
      <c r="C154" s="5"/>
      <c r="D154" s="5"/>
      <c r="E154" s="5"/>
      <c r="F154" s="5"/>
      <c r="G154" s="5"/>
      <c r="H154" s="32" t="str">
        <f t="shared" si="7"/>
        <v> </v>
      </c>
      <c r="I154" s="33" t="str">
        <f t="shared" si="10"/>
        <v> </v>
      </c>
      <c r="J154" s="25"/>
      <c r="K154" s="31">
        <v>110</v>
      </c>
      <c r="N154" s="58"/>
    </row>
    <row r="155" spans="1:14" ht="24" hidden="1">
      <c r="A155" s="26" t="s">
        <v>166</v>
      </c>
      <c r="B155" s="25"/>
      <c r="C155" s="5"/>
      <c r="D155" s="5"/>
      <c r="E155" s="5"/>
      <c r="F155" s="5"/>
      <c r="G155" s="5"/>
      <c r="H155" s="32" t="str">
        <f aca="true" t="shared" si="11" ref="H155:H198">IF(C155=""," ",ROUND(N(C155)*N(D155)*((N(E155)+N(F155)+N(G155))/3),0))</f>
        <v> </v>
      </c>
      <c r="I155" s="33" t="str">
        <f t="shared" si="10"/>
        <v> </v>
      </c>
      <c r="J155" s="25"/>
      <c r="K155" s="31">
        <v>111</v>
      </c>
      <c r="N155" s="58"/>
    </row>
    <row r="156" spans="1:14" ht="12.75" hidden="1">
      <c r="A156" s="26" t="s">
        <v>167</v>
      </c>
      <c r="B156" s="25"/>
      <c r="C156" s="5"/>
      <c r="D156" s="5"/>
      <c r="E156" s="5"/>
      <c r="F156" s="5"/>
      <c r="G156" s="5"/>
      <c r="H156" s="32" t="str">
        <f t="shared" si="11"/>
        <v> </v>
      </c>
      <c r="I156" s="33" t="str">
        <f t="shared" si="10"/>
        <v> </v>
      </c>
      <c r="J156" s="25"/>
      <c r="K156" s="31">
        <v>112</v>
      </c>
      <c r="N156" s="58"/>
    </row>
    <row r="157" spans="1:10" ht="12.75">
      <c r="A157" s="101" t="s">
        <v>49</v>
      </c>
      <c r="B157" s="102"/>
      <c r="C157" s="102"/>
      <c r="D157" s="102"/>
      <c r="E157" s="102"/>
      <c r="F157" s="102"/>
      <c r="G157" s="102"/>
      <c r="H157" s="102"/>
      <c r="I157" s="102"/>
      <c r="J157" s="103"/>
    </row>
    <row r="158" spans="1:14" ht="60" hidden="1">
      <c r="A158" s="26" t="s">
        <v>168</v>
      </c>
      <c r="B158" s="25"/>
      <c r="C158" s="5"/>
      <c r="D158" s="5"/>
      <c r="E158" s="5"/>
      <c r="F158" s="5"/>
      <c r="G158" s="5"/>
      <c r="H158" s="32" t="str">
        <f t="shared" si="11"/>
        <v> </v>
      </c>
      <c r="I158" s="33" t="str">
        <f aca="true" t="shared" si="12" ref="I158:I163">IF(H158=" "," ",IF(H158&lt;25,"приемлемый","не приемлемый"))</f>
        <v> </v>
      </c>
      <c r="J158" s="25"/>
      <c r="K158" s="31">
        <v>113</v>
      </c>
      <c r="N158" s="58"/>
    </row>
    <row r="159" spans="1:14" ht="72" hidden="1">
      <c r="A159" s="26" t="s">
        <v>169</v>
      </c>
      <c r="B159" s="25"/>
      <c r="C159" s="5"/>
      <c r="D159" s="5"/>
      <c r="E159" s="5"/>
      <c r="F159" s="5"/>
      <c r="G159" s="5"/>
      <c r="H159" s="32" t="str">
        <f t="shared" si="11"/>
        <v> </v>
      </c>
      <c r="I159" s="33" t="str">
        <f t="shared" si="12"/>
        <v> </v>
      </c>
      <c r="J159" s="25"/>
      <c r="K159" s="31">
        <v>114</v>
      </c>
      <c r="N159" s="58"/>
    </row>
    <row r="160" spans="1:14" ht="24" hidden="1">
      <c r="A160" s="26" t="s">
        <v>170</v>
      </c>
      <c r="B160" s="25"/>
      <c r="C160" s="5"/>
      <c r="D160" s="5"/>
      <c r="E160" s="5"/>
      <c r="F160" s="5"/>
      <c r="G160" s="5"/>
      <c r="H160" s="32" t="str">
        <f t="shared" si="11"/>
        <v> </v>
      </c>
      <c r="I160" s="33" t="str">
        <f t="shared" si="12"/>
        <v> </v>
      </c>
      <c r="J160" s="25"/>
      <c r="K160" s="31">
        <v>115</v>
      </c>
      <c r="N160" s="58"/>
    </row>
    <row r="161" spans="1:14" ht="96">
      <c r="A161" s="26" t="s">
        <v>171</v>
      </c>
      <c r="B161" s="25" t="s">
        <v>230</v>
      </c>
      <c r="C161" s="5">
        <v>3</v>
      </c>
      <c r="D161" s="5">
        <v>4</v>
      </c>
      <c r="E161" s="5">
        <v>1</v>
      </c>
      <c r="F161" s="5">
        <v>4</v>
      </c>
      <c r="G161" s="5">
        <v>1</v>
      </c>
      <c r="H161" s="32">
        <f t="shared" si="11"/>
        <v>24</v>
      </c>
      <c r="I161" s="33" t="str">
        <f t="shared" si="12"/>
        <v>приемлемый</v>
      </c>
      <c r="J161" s="25" t="s">
        <v>240</v>
      </c>
      <c r="K161" s="31">
        <v>116</v>
      </c>
      <c r="N161" s="58"/>
    </row>
    <row r="162" spans="1:14" ht="48" hidden="1">
      <c r="A162" s="26" t="s">
        <v>172</v>
      </c>
      <c r="B162" s="25"/>
      <c r="C162" s="5"/>
      <c r="D162" s="5"/>
      <c r="E162" s="5"/>
      <c r="F162" s="5"/>
      <c r="G162" s="5"/>
      <c r="H162" s="32" t="str">
        <f t="shared" si="11"/>
        <v> </v>
      </c>
      <c r="I162" s="33" t="str">
        <f t="shared" si="12"/>
        <v> </v>
      </c>
      <c r="J162" s="25"/>
      <c r="K162" s="31">
        <v>117</v>
      </c>
      <c r="N162" s="58"/>
    </row>
    <row r="163" spans="1:14" ht="36">
      <c r="A163" s="26" t="s">
        <v>173</v>
      </c>
      <c r="B163" s="25" t="s">
        <v>26</v>
      </c>
      <c r="C163" s="5">
        <v>2</v>
      </c>
      <c r="D163" s="5">
        <v>5</v>
      </c>
      <c r="E163" s="5">
        <v>1</v>
      </c>
      <c r="F163" s="5">
        <v>5</v>
      </c>
      <c r="G163" s="5">
        <v>1</v>
      </c>
      <c r="H163" s="32">
        <f t="shared" si="11"/>
        <v>23</v>
      </c>
      <c r="I163" s="33" t="str">
        <f t="shared" si="12"/>
        <v>приемлемый</v>
      </c>
      <c r="J163" s="25" t="s">
        <v>232</v>
      </c>
      <c r="K163" s="31">
        <v>118</v>
      </c>
      <c r="N163" s="58"/>
    </row>
    <row r="164" spans="1:10" ht="12.75" hidden="1">
      <c r="A164" s="101" t="s">
        <v>50</v>
      </c>
      <c r="B164" s="102"/>
      <c r="C164" s="102"/>
      <c r="D164" s="102"/>
      <c r="E164" s="102"/>
      <c r="F164" s="102"/>
      <c r="G164" s="102"/>
      <c r="H164" s="102"/>
      <c r="I164" s="102"/>
      <c r="J164" s="103"/>
    </row>
    <row r="165" spans="1:14" ht="24" hidden="1">
      <c r="A165" s="26" t="s">
        <v>174</v>
      </c>
      <c r="B165" s="25"/>
      <c r="C165" s="5"/>
      <c r="D165" s="5"/>
      <c r="E165" s="5"/>
      <c r="F165" s="5"/>
      <c r="G165" s="5"/>
      <c r="H165" s="32" t="str">
        <f t="shared" si="11"/>
        <v> </v>
      </c>
      <c r="I165" s="33" t="str">
        <f aca="true" t="shared" si="13" ref="I165:I171">IF(H165=" "," ",IF(H165&lt;25,"приемлемый","не приемлемый"))</f>
        <v> </v>
      </c>
      <c r="J165" s="25"/>
      <c r="K165" s="31">
        <v>119</v>
      </c>
      <c r="N165" s="58"/>
    </row>
    <row r="166" spans="1:14" ht="12.75" hidden="1">
      <c r="A166" s="26" t="s">
        <v>175</v>
      </c>
      <c r="B166" s="25"/>
      <c r="C166" s="5"/>
      <c r="D166" s="5"/>
      <c r="E166" s="5"/>
      <c r="F166" s="5"/>
      <c r="G166" s="5"/>
      <c r="H166" s="32" t="str">
        <f t="shared" si="11"/>
        <v> </v>
      </c>
      <c r="I166" s="33" t="str">
        <f t="shared" si="13"/>
        <v> </v>
      </c>
      <c r="J166" s="25"/>
      <c r="K166" s="31">
        <v>120</v>
      </c>
      <c r="N166" s="58"/>
    </row>
    <row r="167" spans="1:14" ht="12.75" hidden="1">
      <c r="A167" s="26" t="s">
        <v>176</v>
      </c>
      <c r="B167" s="25"/>
      <c r="C167" s="5"/>
      <c r="D167" s="5"/>
      <c r="E167" s="5"/>
      <c r="F167" s="5"/>
      <c r="G167" s="5"/>
      <c r="H167" s="32" t="str">
        <f t="shared" si="11"/>
        <v> </v>
      </c>
      <c r="I167" s="33" t="str">
        <f t="shared" si="13"/>
        <v> </v>
      </c>
      <c r="J167" s="25"/>
      <c r="K167" s="31">
        <v>121</v>
      </c>
      <c r="N167" s="58"/>
    </row>
    <row r="168" spans="1:14" ht="24" hidden="1">
      <c r="A168" s="26" t="s">
        <v>177</v>
      </c>
      <c r="B168" s="25"/>
      <c r="C168" s="5"/>
      <c r="D168" s="5"/>
      <c r="E168" s="5"/>
      <c r="F168" s="5"/>
      <c r="G168" s="5"/>
      <c r="H168" s="32" t="str">
        <f t="shared" si="11"/>
        <v> </v>
      </c>
      <c r="I168" s="33" t="str">
        <f t="shared" si="13"/>
        <v> </v>
      </c>
      <c r="J168" s="25"/>
      <c r="K168" s="31">
        <v>122</v>
      </c>
      <c r="N168" s="58"/>
    </row>
    <row r="169" spans="1:14" ht="24" hidden="1">
      <c r="A169" s="26" t="s">
        <v>178</v>
      </c>
      <c r="B169" s="25"/>
      <c r="C169" s="5"/>
      <c r="D169" s="5"/>
      <c r="E169" s="5"/>
      <c r="F169" s="5"/>
      <c r="G169" s="5"/>
      <c r="H169" s="32" t="str">
        <f t="shared" si="11"/>
        <v> </v>
      </c>
      <c r="I169" s="33" t="str">
        <f t="shared" si="13"/>
        <v> </v>
      </c>
      <c r="J169" s="25"/>
      <c r="K169" s="31">
        <v>123</v>
      </c>
      <c r="N169" s="58"/>
    </row>
    <row r="170" spans="1:14" ht="24" hidden="1">
      <c r="A170" s="26" t="s">
        <v>179</v>
      </c>
      <c r="B170" s="25"/>
      <c r="C170" s="5"/>
      <c r="D170" s="5"/>
      <c r="E170" s="5"/>
      <c r="F170" s="5"/>
      <c r="G170" s="5"/>
      <c r="H170" s="32" t="str">
        <f t="shared" si="11"/>
        <v> </v>
      </c>
      <c r="I170" s="33" t="str">
        <f t="shared" si="13"/>
        <v> </v>
      </c>
      <c r="J170" s="25"/>
      <c r="K170" s="31">
        <v>124</v>
      </c>
      <c r="N170" s="58"/>
    </row>
    <row r="171" spans="1:14" ht="24" hidden="1">
      <c r="A171" s="26" t="s">
        <v>180</v>
      </c>
      <c r="B171" s="25"/>
      <c r="C171" s="5"/>
      <c r="D171" s="5"/>
      <c r="E171" s="5"/>
      <c r="F171" s="5"/>
      <c r="G171" s="5"/>
      <c r="H171" s="32" t="str">
        <f t="shared" si="11"/>
        <v> </v>
      </c>
      <c r="I171" s="33" t="str">
        <f t="shared" si="13"/>
        <v> </v>
      </c>
      <c r="J171" s="25"/>
      <c r="K171" s="31">
        <v>125</v>
      </c>
      <c r="N171" s="58"/>
    </row>
    <row r="172" spans="1:10" ht="12.75" hidden="1">
      <c r="A172" s="101" t="s">
        <v>51</v>
      </c>
      <c r="B172" s="102"/>
      <c r="C172" s="102"/>
      <c r="D172" s="102"/>
      <c r="E172" s="102"/>
      <c r="F172" s="102"/>
      <c r="G172" s="102"/>
      <c r="H172" s="102"/>
      <c r="I172" s="102"/>
      <c r="J172" s="103"/>
    </row>
    <row r="173" spans="1:14" ht="24" hidden="1">
      <c r="A173" s="26" t="s">
        <v>181</v>
      </c>
      <c r="B173" s="25"/>
      <c r="C173" s="5"/>
      <c r="D173" s="5"/>
      <c r="E173" s="5"/>
      <c r="F173" s="5"/>
      <c r="G173" s="5"/>
      <c r="H173" s="32" t="str">
        <f t="shared" si="11"/>
        <v> </v>
      </c>
      <c r="I173" s="33" t="str">
        <f>IF(H173=" "," ",IF(H173&lt;25,"приемлемый","не приемлемый"))</f>
        <v> </v>
      </c>
      <c r="J173" s="25"/>
      <c r="K173" s="31">
        <v>126</v>
      </c>
      <c r="N173" s="58"/>
    </row>
    <row r="174" spans="1:14" ht="24" hidden="1">
      <c r="A174" s="26" t="s">
        <v>182</v>
      </c>
      <c r="B174" s="25"/>
      <c r="C174" s="5"/>
      <c r="D174" s="5"/>
      <c r="E174" s="5"/>
      <c r="F174" s="5"/>
      <c r="G174" s="5"/>
      <c r="H174" s="32" t="str">
        <f t="shared" si="11"/>
        <v> </v>
      </c>
      <c r="I174" s="33" t="str">
        <f>IF(H174=" "," ",IF(H174&lt;25,"приемлемый","не приемлемый"))</f>
        <v> </v>
      </c>
      <c r="J174" s="25"/>
      <c r="K174" s="31">
        <v>127</v>
      </c>
      <c r="N174" s="58"/>
    </row>
    <row r="175" spans="1:10" ht="12.75" hidden="1">
      <c r="A175" s="101" t="s">
        <v>52</v>
      </c>
      <c r="B175" s="102"/>
      <c r="C175" s="102"/>
      <c r="D175" s="102"/>
      <c r="E175" s="102"/>
      <c r="F175" s="102"/>
      <c r="G175" s="102"/>
      <c r="H175" s="102"/>
      <c r="I175" s="102"/>
      <c r="J175" s="103"/>
    </row>
    <row r="176" spans="1:14" ht="12.75" hidden="1">
      <c r="A176" s="26" t="s">
        <v>183</v>
      </c>
      <c r="B176" s="25"/>
      <c r="C176" s="5"/>
      <c r="D176" s="5"/>
      <c r="E176" s="5"/>
      <c r="F176" s="5"/>
      <c r="G176" s="5"/>
      <c r="H176" s="32" t="str">
        <f t="shared" si="11"/>
        <v> </v>
      </c>
      <c r="I176" s="33" t="str">
        <f aca="true" t="shared" si="14" ref="I176:I182">IF(H176=" "," ",IF(H176&lt;25,"приемлемый","не приемлемый"))</f>
        <v> </v>
      </c>
      <c r="J176" s="25"/>
      <c r="K176" s="31">
        <v>128</v>
      </c>
      <c r="N176" s="58"/>
    </row>
    <row r="177" spans="1:14" ht="24" hidden="1">
      <c r="A177" s="26" t="s">
        <v>184</v>
      </c>
      <c r="B177" s="25"/>
      <c r="C177" s="5"/>
      <c r="D177" s="5"/>
      <c r="E177" s="5"/>
      <c r="F177" s="5"/>
      <c r="G177" s="5"/>
      <c r="H177" s="32" t="str">
        <f t="shared" si="11"/>
        <v> </v>
      </c>
      <c r="I177" s="33" t="str">
        <f t="shared" si="14"/>
        <v> </v>
      </c>
      <c r="J177" s="25"/>
      <c r="K177" s="31">
        <v>129</v>
      </c>
      <c r="N177" s="58"/>
    </row>
    <row r="178" spans="1:14" ht="36" hidden="1">
      <c r="A178" s="26" t="s">
        <v>185</v>
      </c>
      <c r="B178" s="25"/>
      <c r="C178" s="5"/>
      <c r="D178" s="5"/>
      <c r="E178" s="5"/>
      <c r="F178" s="5"/>
      <c r="G178" s="5"/>
      <c r="H178" s="32" t="str">
        <f t="shared" si="11"/>
        <v> </v>
      </c>
      <c r="I178" s="33" t="str">
        <f t="shared" si="14"/>
        <v> </v>
      </c>
      <c r="J178" s="25"/>
      <c r="K178" s="31">
        <v>130</v>
      </c>
      <c r="N178" s="58"/>
    </row>
    <row r="179" spans="1:14" ht="36" hidden="1">
      <c r="A179" s="26" t="s">
        <v>186</v>
      </c>
      <c r="B179" s="25"/>
      <c r="C179" s="5"/>
      <c r="D179" s="5"/>
      <c r="E179" s="5"/>
      <c r="F179" s="5"/>
      <c r="G179" s="5"/>
      <c r="H179" s="32" t="str">
        <f t="shared" si="11"/>
        <v> </v>
      </c>
      <c r="I179" s="33" t="str">
        <f t="shared" si="14"/>
        <v> </v>
      </c>
      <c r="J179" s="25"/>
      <c r="K179" s="31">
        <v>131</v>
      </c>
      <c r="N179" s="58"/>
    </row>
    <row r="180" spans="1:14" ht="36" hidden="1">
      <c r="A180" s="26" t="s">
        <v>187</v>
      </c>
      <c r="B180" s="25"/>
      <c r="C180" s="5"/>
      <c r="D180" s="5"/>
      <c r="E180" s="5"/>
      <c r="F180" s="5"/>
      <c r="G180" s="5"/>
      <c r="H180" s="32" t="str">
        <f t="shared" si="11"/>
        <v> </v>
      </c>
      <c r="I180" s="33" t="str">
        <f t="shared" si="14"/>
        <v> </v>
      </c>
      <c r="J180" s="25"/>
      <c r="K180" s="31">
        <v>132</v>
      </c>
      <c r="N180" s="58"/>
    </row>
    <row r="181" spans="1:14" ht="24" hidden="1">
      <c r="A181" s="26" t="s">
        <v>188</v>
      </c>
      <c r="B181" s="25"/>
      <c r="C181" s="5"/>
      <c r="D181" s="5"/>
      <c r="E181" s="5"/>
      <c r="F181" s="5"/>
      <c r="G181" s="5"/>
      <c r="H181" s="32" t="str">
        <f t="shared" si="11"/>
        <v> </v>
      </c>
      <c r="I181" s="33" t="str">
        <f t="shared" si="14"/>
        <v> </v>
      </c>
      <c r="J181" s="25"/>
      <c r="K181" s="31">
        <v>133</v>
      </c>
      <c r="N181" s="58"/>
    </row>
    <row r="182" spans="1:14" ht="24" hidden="1">
      <c r="A182" s="26" t="s">
        <v>189</v>
      </c>
      <c r="B182" s="25"/>
      <c r="C182" s="5"/>
      <c r="D182" s="5"/>
      <c r="E182" s="5"/>
      <c r="F182" s="5"/>
      <c r="G182" s="5"/>
      <c r="H182" s="32" t="str">
        <f t="shared" si="11"/>
        <v> </v>
      </c>
      <c r="I182" s="33" t="str">
        <f t="shared" si="14"/>
        <v> </v>
      </c>
      <c r="J182" s="25"/>
      <c r="K182" s="31">
        <v>134</v>
      </c>
      <c r="N182" s="58"/>
    </row>
    <row r="183" spans="1:10" ht="12.75" hidden="1">
      <c r="A183" s="101" t="s">
        <v>53</v>
      </c>
      <c r="B183" s="102"/>
      <c r="C183" s="102"/>
      <c r="D183" s="102"/>
      <c r="E183" s="102"/>
      <c r="F183" s="102"/>
      <c r="G183" s="102"/>
      <c r="H183" s="102"/>
      <c r="I183" s="102"/>
      <c r="J183" s="103"/>
    </row>
    <row r="184" spans="1:14" ht="24" hidden="1">
      <c r="A184" s="26" t="s">
        <v>190</v>
      </c>
      <c r="B184" s="25"/>
      <c r="C184" s="5"/>
      <c r="D184" s="5"/>
      <c r="E184" s="5"/>
      <c r="F184" s="5"/>
      <c r="G184" s="5"/>
      <c r="H184" s="32" t="str">
        <f t="shared" si="11"/>
        <v> </v>
      </c>
      <c r="I184" s="56" t="str">
        <f>IF(H184=" "," ",IF(H184&lt;25,"приемлемый","не приемлемый"))</f>
        <v> </v>
      </c>
      <c r="J184" s="25"/>
      <c r="K184" s="31">
        <v>135</v>
      </c>
      <c r="N184" s="58"/>
    </row>
    <row r="185" spans="1:10" ht="12.75" hidden="1">
      <c r="A185" s="101" t="s">
        <v>54</v>
      </c>
      <c r="B185" s="102"/>
      <c r="C185" s="102"/>
      <c r="D185" s="102"/>
      <c r="E185" s="102"/>
      <c r="F185" s="102"/>
      <c r="G185" s="102"/>
      <c r="H185" s="102"/>
      <c r="I185" s="102"/>
      <c r="J185" s="103"/>
    </row>
    <row r="186" spans="1:14" ht="24" hidden="1">
      <c r="A186" s="26" t="s">
        <v>191</v>
      </c>
      <c r="B186" s="25"/>
      <c r="C186" s="5"/>
      <c r="D186" s="5"/>
      <c r="E186" s="5"/>
      <c r="F186" s="5"/>
      <c r="G186" s="5"/>
      <c r="H186" s="32" t="str">
        <f t="shared" si="11"/>
        <v> </v>
      </c>
      <c r="I186" s="33" t="str">
        <f>IF(H186=" "," ",IF(H186&lt;25,"приемлемый","не приемлемый"))</f>
        <v> </v>
      </c>
      <c r="J186" s="25"/>
      <c r="K186" s="31">
        <v>136</v>
      </c>
      <c r="N186" s="58"/>
    </row>
    <row r="187" spans="1:14" ht="12.75" hidden="1">
      <c r="A187" s="26" t="s">
        <v>192</v>
      </c>
      <c r="B187" s="25"/>
      <c r="C187" s="5"/>
      <c r="D187" s="5"/>
      <c r="E187" s="5"/>
      <c r="F187" s="5"/>
      <c r="G187" s="5"/>
      <c r="H187" s="32" t="str">
        <f t="shared" si="11"/>
        <v> </v>
      </c>
      <c r="I187" s="33" t="str">
        <f>IF(H187=" "," ",IF(H187&lt;25,"приемлемый","не приемлемый"))</f>
        <v> </v>
      </c>
      <c r="J187" s="25"/>
      <c r="K187" s="31">
        <v>137</v>
      </c>
      <c r="N187" s="58"/>
    </row>
    <row r="188" spans="1:10" ht="12.75" hidden="1">
      <c r="A188" s="101" t="s">
        <v>55</v>
      </c>
      <c r="B188" s="102"/>
      <c r="C188" s="102"/>
      <c r="D188" s="102"/>
      <c r="E188" s="102"/>
      <c r="F188" s="102"/>
      <c r="G188" s="102"/>
      <c r="H188" s="102"/>
      <c r="I188" s="102"/>
      <c r="J188" s="103"/>
    </row>
    <row r="189" spans="1:14" ht="24" hidden="1">
      <c r="A189" s="26" t="s">
        <v>193</v>
      </c>
      <c r="B189" s="25"/>
      <c r="C189" s="5"/>
      <c r="D189" s="5"/>
      <c r="E189" s="5"/>
      <c r="F189" s="5"/>
      <c r="G189" s="5"/>
      <c r="H189" s="32" t="str">
        <f t="shared" si="11"/>
        <v> </v>
      </c>
      <c r="I189" s="33" t="str">
        <f aca="true" t="shared" si="15" ref="I189:I194">IF(H189=" "," ",IF(H189&lt;25,"приемлемый","не приемлемый"))</f>
        <v> </v>
      </c>
      <c r="J189" s="25"/>
      <c r="K189" s="31">
        <v>138</v>
      </c>
      <c r="N189" s="58"/>
    </row>
    <row r="190" spans="1:14" ht="24" hidden="1">
      <c r="A190" s="26" t="s">
        <v>194</v>
      </c>
      <c r="B190" s="25"/>
      <c r="C190" s="5"/>
      <c r="D190" s="5"/>
      <c r="E190" s="5"/>
      <c r="F190" s="5"/>
      <c r="G190" s="5"/>
      <c r="H190" s="32" t="str">
        <f t="shared" si="11"/>
        <v> </v>
      </c>
      <c r="I190" s="33" t="str">
        <f t="shared" si="15"/>
        <v> </v>
      </c>
      <c r="J190" s="25"/>
      <c r="K190" s="31">
        <v>139</v>
      </c>
      <c r="N190" s="58"/>
    </row>
    <row r="191" spans="1:14" ht="12.75" hidden="1">
      <c r="A191" s="26" t="s">
        <v>227</v>
      </c>
      <c r="B191" s="25"/>
      <c r="C191" s="5"/>
      <c r="D191" s="5"/>
      <c r="E191" s="5"/>
      <c r="F191" s="5"/>
      <c r="G191" s="5"/>
      <c r="H191" s="32" t="str">
        <f t="shared" si="11"/>
        <v> </v>
      </c>
      <c r="I191" s="33" t="str">
        <f t="shared" si="15"/>
        <v> </v>
      </c>
      <c r="J191" s="25"/>
      <c r="K191" s="31">
        <v>140</v>
      </c>
      <c r="N191" s="58"/>
    </row>
    <row r="192" spans="1:14" ht="24" hidden="1">
      <c r="A192" s="26" t="s">
        <v>195</v>
      </c>
      <c r="B192" s="25"/>
      <c r="C192" s="5"/>
      <c r="D192" s="5"/>
      <c r="E192" s="5"/>
      <c r="F192" s="5"/>
      <c r="G192" s="5"/>
      <c r="H192" s="32" t="str">
        <f t="shared" si="11"/>
        <v> </v>
      </c>
      <c r="I192" s="33" t="str">
        <f t="shared" si="15"/>
        <v> </v>
      </c>
      <c r="J192" s="25"/>
      <c r="K192" s="31">
        <v>141</v>
      </c>
      <c r="N192" s="58"/>
    </row>
    <row r="193" spans="1:14" ht="12.75" hidden="1">
      <c r="A193" s="26" t="s">
        <v>196</v>
      </c>
      <c r="B193" s="25"/>
      <c r="C193" s="5"/>
      <c r="D193" s="5"/>
      <c r="E193" s="5"/>
      <c r="F193" s="5"/>
      <c r="G193" s="5"/>
      <c r="H193" s="32" t="str">
        <f t="shared" si="11"/>
        <v> </v>
      </c>
      <c r="I193" s="33" t="str">
        <f t="shared" si="15"/>
        <v> </v>
      </c>
      <c r="J193" s="25"/>
      <c r="K193" s="31">
        <v>142</v>
      </c>
      <c r="N193" s="58"/>
    </row>
    <row r="194" spans="1:11" ht="24" hidden="1">
      <c r="A194" s="26" t="s">
        <v>197</v>
      </c>
      <c r="B194" s="25"/>
      <c r="C194" s="5"/>
      <c r="D194" s="5"/>
      <c r="E194" s="5"/>
      <c r="F194" s="5"/>
      <c r="G194" s="5"/>
      <c r="H194" s="32" t="str">
        <f t="shared" si="11"/>
        <v> </v>
      </c>
      <c r="I194" s="33" t="str">
        <f t="shared" si="15"/>
        <v> </v>
      </c>
      <c r="J194" s="25"/>
      <c r="K194" s="31">
        <v>143</v>
      </c>
    </row>
    <row r="195" spans="1:14" ht="12.75" hidden="1">
      <c r="A195" s="101" t="s">
        <v>56</v>
      </c>
      <c r="B195" s="102"/>
      <c r="C195" s="102"/>
      <c r="D195" s="102"/>
      <c r="E195" s="102"/>
      <c r="F195" s="102"/>
      <c r="G195" s="102"/>
      <c r="H195" s="102"/>
      <c r="I195" s="102"/>
      <c r="J195" s="103"/>
      <c r="N195" s="58"/>
    </row>
    <row r="196" spans="1:14" ht="36" hidden="1">
      <c r="A196" s="26" t="s">
        <v>198</v>
      </c>
      <c r="B196" s="25"/>
      <c r="C196" s="5"/>
      <c r="D196" s="5"/>
      <c r="E196" s="5"/>
      <c r="F196" s="5"/>
      <c r="G196" s="5"/>
      <c r="H196" s="32" t="str">
        <f t="shared" si="11"/>
        <v> </v>
      </c>
      <c r="I196" s="33" t="str">
        <f>IF(H196=" "," ",IF(H196&lt;25,"приемлемый","не приемлемый"))</f>
        <v> </v>
      </c>
      <c r="J196" s="25"/>
      <c r="K196" s="31">
        <v>144</v>
      </c>
      <c r="N196" s="58"/>
    </row>
    <row r="197" spans="1:14" ht="36" hidden="1">
      <c r="A197" s="26" t="s">
        <v>199</v>
      </c>
      <c r="B197" s="25"/>
      <c r="C197" s="5"/>
      <c r="D197" s="5"/>
      <c r="E197" s="5"/>
      <c r="F197" s="5"/>
      <c r="G197" s="5"/>
      <c r="H197" s="32" t="str">
        <f t="shared" si="11"/>
        <v> </v>
      </c>
      <c r="I197" s="33" t="str">
        <f>IF(H197=" "," ",IF(H197&lt;25,"приемлемый","не приемлемый"))</f>
        <v> </v>
      </c>
      <c r="J197" s="25"/>
      <c r="K197" s="31">
        <v>145</v>
      </c>
      <c r="N197" s="58"/>
    </row>
    <row r="198" spans="1:14" ht="12.75" hidden="1">
      <c r="A198" s="26" t="s">
        <v>200</v>
      </c>
      <c r="B198" s="25"/>
      <c r="C198" s="5"/>
      <c r="D198" s="5"/>
      <c r="E198" s="5"/>
      <c r="F198" s="5"/>
      <c r="G198" s="5"/>
      <c r="H198" s="32" t="str">
        <f t="shared" si="11"/>
        <v> </v>
      </c>
      <c r="I198" s="33" t="str">
        <f>IF(H198=" "," ",IF(H198&lt;25,"приемлемый","не приемлемый"))</f>
        <v> </v>
      </c>
      <c r="J198" s="25"/>
      <c r="K198" s="31">
        <v>146</v>
      </c>
      <c r="N198" s="58"/>
    </row>
    <row r="199" spans="1:11" s="14" customFormat="1" ht="5.25">
      <c r="A199" s="53"/>
      <c r="K199" s="44"/>
    </row>
    <row r="200" s="14" customFormat="1" ht="5.25">
      <c r="K200" s="44"/>
    </row>
    <row r="201" ht="12.75" hidden="1">
      <c r="A201" s="62">
        <f>IF(OR(' '!A12=1,' '!A12="1"),"Общие меры по управлению рисками:","")</f>
      </c>
    </row>
    <row r="202" ht="12.75" hidden="1">
      <c r="A202" s="54">
        <f>IF(OR(' '!A12=1,' '!A12="1"),"    – проведение инструктажа по охране труда, пожарной безопасности и электробезопасности для профессий и видов работ;","")</f>
      </c>
    </row>
    <row r="203" ht="12.75" hidden="1">
      <c r="A203" s="54">
        <f>IF(OR(' '!A12=1,' '!A12="1"),"    – проведение предварительного, периодического медицинского осмотра (при необходимости);","")</f>
      </c>
    </row>
    <row r="204" ht="12.75" hidden="1">
      <c r="A204" s="54">
        <f>IF(OR(' '!A12=1,' '!A12="1"),"    – проверка знаний по вопросам охраны труда (для работников, указанных в Перечне профессий и должностей работников"&amp;IF(' '!A11&lt;&gt;"","",IF(' '!A1&lt;&gt;"","",",")),"")</f>
      </c>
    </row>
    <row r="205" ht="12.75" hidden="1">
      <c r="A205" s="54">
        <f>IF(OR(' '!A12=1,' '!A12="1"),"       "&amp;IF(' '!A11&lt;&gt;"",' '!A11&amp;",",IF(' '!A1="","",' '!A1&amp;","))&amp;" подлежащих проведению проверки знаний по вопросам охраны труда);","")</f>
      </c>
    </row>
    <row r="206" ht="12.75" hidden="1">
      <c r="A206" s="54">
        <f>IF(OR(' '!A12=1,' '!A12="1"),"    – обеспечение СИЗ в соответствии с действующими нормами;","")</f>
      </c>
    </row>
    <row r="207" ht="12.75" hidden="1">
      <c r="A207" s="54">
        <f>IF(OR(' '!A12=1,' '!A12="1"),"    – осуществление контроля над соблюдением законодательства об охране труда.","")</f>
      </c>
    </row>
    <row r="208" ht="12.75" hidden="1"/>
    <row r="209" ht="12.75" hidden="1"/>
    <row r="210" ht="12.75" hidden="1"/>
  </sheetData>
  <sheetProtection password="CAC9" sheet="1" formatCells="0" formatColumns="0" formatRows="0"/>
  <mergeCells count="59">
    <mergeCell ref="A118:J118"/>
    <mergeCell ref="A157:J157"/>
    <mergeCell ref="A188:J188"/>
    <mergeCell ref="A195:J195"/>
    <mergeCell ref="A172:J172"/>
    <mergeCell ref="A175:J175"/>
    <mergeCell ref="A183:J183"/>
    <mergeCell ref="A185:J185"/>
    <mergeCell ref="A164:J164"/>
    <mergeCell ref="A149:J149"/>
    <mergeCell ref="A131:J131"/>
    <mergeCell ref="A137:J137"/>
    <mergeCell ref="A141:J141"/>
    <mergeCell ref="A145:J145"/>
    <mergeCell ref="A111:J111"/>
    <mergeCell ref="A65:J65"/>
    <mergeCell ref="A70:J70"/>
    <mergeCell ref="A75:J75"/>
    <mergeCell ref="A99:J99"/>
    <mergeCell ref="A87:J87"/>
    <mergeCell ref="A127:J127"/>
    <mergeCell ref="A4:J4"/>
    <mergeCell ref="A9:J9"/>
    <mergeCell ref="A8:J8"/>
    <mergeCell ref="C7:F7"/>
    <mergeCell ref="G7:I7"/>
    <mergeCell ref="A114:J114"/>
    <mergeCell ref="A95:J95"/>
    <mergeCell ref="A55:J55"/>
    <mergeCell ref="A108:J108"/>
    <mergeCell ref="A80:J80"/>
    <mergeCell ref="D23:D24"/>
    <mergeCell ref="A1:J1"/>
    <mergeCell ref="A2:J2"/>
    <mergeCell ref="A3:J3"/>
    <mergeCell ref="G6:I6"/>
    <mergeCell ref="C6:F6"/>
    <mergeCell ref="A5:J5"/>
    <mergeCell ref="B14:J14"/>
    <mergeCell ref="B16:J16"/>
    <mergeCell ref="A47:J47"/>
    <mergeCell ref="B22:B24"/>
    <mergeCell ref="A22:A24"/>
    <mergeCell ref="I22:I24"/>
    <mergeCell ref="J22:J24"/>
    <mergeCell ref="E23:G23"/>
    <mergeCell ref="C22:H22"/>
    <mergeCell ref="A25:J25"/>
    <mergeCell ref="H23:H24"/>
    <mergeCell ref="C23:C24"/>
    <mergeCell ref="B18:J18"/>
    <mergeCell ref="A10:J10"/>
    <mergeCell ref="A21:J21"/>
    <mergeCell ref="A11:J11"/>
    <mergeCell ref="A12:J12"/>
    <mergeCell ref="A13:J13"/>
    <mergeCell ref="A15:J15"/>
    <mergeCell ref="A17:J17"/>
    <mergeCell ref="A19:J19"/>
  </mergeCells>
  <dataValidations count="9">
    <dataValidation type="whole" allowBlank="1" showInputMessage="1" showErrorMessage="1" sqref="C27 E27:G27">
      <formula1>1</formula1>
      <formula2>5</formula2>
    </dataValidation>
    <dataValidation type="whole" allowBlank="1" showInputMessage="1" showErrorMessage="1" sqref="D27">
      <formula1>1</formula1>
      <formula2>10</formula2>
    </dataValidation>
    <dataValidation allowBlank="1" showInputMessage="1" showErrorMessage="1" prompt="1 - незначительная. Практически невозможно&#10;2 - низкая. Условия возникают в отдельных случаях&#10;3 - средняя. Условия могут реально и неожиданно возникнуть&#10;4 - высокая. Условия возникают достаточно регулярно&#10;5 - очень высокая. Условия обязательно возникают" sqref="C23:C24"/>
    <dataValidation allowBlank="1" showInputMessage="1" showErrorMessage="1" prompt="1 - отсутствие события&#10;2 - случай за 10 лет работы&#10;3 - случай/год&#10;4 - случай/месяц&#10;5 - случай/неделя" sqref="E24"/>
    <dataValidation allowBlank="1" showInputMessage="1" showErrorMessage="1" prompt="1 - менее 10%&#10;2 - 10% - 25%&#10;3 - 25% - 50%&#10;4 - 50% - 75%&#10;5 - 75% и более" sqref="F24"/>
    <dataValidation allowBlank="1" showInputMessage="1" showErrorMessage="1" prompt="1 - незначительная (&lt;10%)&#10;2 - низкая (10% - 25%)&#10;3 - средняя (25% - 50%)&#10;4 - высокая (50% - 75%)&#10;5 - очень высокая (≥75%)" sqref="G24"/>
    <dataValidation allowBlank="1" showInputMessage="1" showErrorMessage="1" prompt="1 - болез. сост. (переутом.)&#10;2 - микротравма&#10;3 - резкое ухуд. сост. (обращение в л/у)&#10;4 - травма (не тяж.)&#10;5 - тяж. заб. (врем. утрата т/с)&#10;6 - тяж. травма&#10;7 - травма или проф/з&#10;8 - травма или проф/з (стой. утрата т/с)&#10;9 - н/с со с/и&#10;10 - груп. н/с со с/и" sqref="D23:D24"/>
    <dataValidation type="whole" allowBlank="1" showInputMessage="1" showErrorMessage="1" prompt="1 - 5" sqref="C26 E26:G26">
      <formula1>1</formula1>
      <formula2>5</formula2>
    </dataValidation>
    <dataValidation type="whole" allowBlank="1" showInputMessage="1" showErrorMessage="1" prompt="1 - 10" sqref="D26">
      <formula1>1</formula1>
      <formula2>10</formula2>
    </dataValidation>
  </dataValidations>
  <printOptions horizontalCentered="1"/>
  <pageMargins left="0.3937007874015748" right="0.3937007874015748" top="0.5905511811023623" bottom="0.5905511811023623" header="0.3937007874015748" footer="0.3937007874015748"/>
  <pageSetup horizontalDpi="600" verticalDpi="600" orientation="landscape" paperSize="9" r:id="rId1"/>
  <headerFooter alignWithMargins="0">
    <oddFooter>&amp;C&amp;7Карта оценки профессиональных рисков №46. Страница &amp;P из &amp;N.</oddFooter>
  </headerFooter>
</worksheet>
</file>

<file path=xl/worksheets/sheet2.xml><?xml version="1.0" encoding="utf-8"?>
<worksheet xmlns="http://schemas.openxmlformats.org/spreadsheetml/2006/main" xmlns:r="http://schemas.openxmlformats.org/officeDocument/2006/relationships">
  <sheetPr codeName="Лист4">
    <tabColor indexed="42"/>
  </sheetPr>
  <dimension ref="A1:I153"/>
  <sheetViews>
    <sheetView zoomScale="90" zoomScaleNormal="90" zoomScalePageLayoutView="0" workbookViewId="0" topLeftCell="A1">
      <selection activeCell="A1" sqref="A1:J1"/>
    </sheetView>
  </sheetViews>
  <sheetFormatPr defaultColWidth="9.00390625" defaultRowHeight="12.75"/>
  <cols>
    <col min="1" max="1" width="42.875" style="7" customWidth="1"/>
    <col min="2" max="2" width="2.875" style="7" customWidth="1"/>
    <col min="3" max="3" width="17.125" style="9" customWidth="1"/>
    <col min="4" max="4" width="2.875" style="7" customWidth="1"/>
    <col min="5" max="5" width="35.75390625" style="9" customWidth="1"/>
    <col min="6" max="6" width="2.875" style="7" customWidth="1"/>
    <col min="7" max="7" width="14.25390625" style="7" customWidth="1"/>
    <col min="8" max="8" width="18.625" style="7" customWidth="1"/>
    <col min="9" max="9" width="142.875" style="7" hidden="1" customWidth="1"/>
    <col min="10" max="16384" width="9.125" style="7" customWidth="1"/>
  </cols>
  <sheetData>
    <row r="1" spans="1:9" ht="102">
      <c r="A1" s="111" t="str">
        <f>IF(OR(' '!A12=2,' '!A12="2"),"Общие меры по управлению рисками:"&amp;"
    – проведение инструктажа по охране труда, пожарной безопасности и электробезопасности для профессий и видов работ;"&amp;"
    – проведение предварительного, периодического медицинского осмотра (при необходимости);"&amp;"
    – проверка знаний по вопросам охраны труда (для работников, указанных в Перечне профессий и должностей работников"&amp;IF(' '!A11&lt;&gt;"","",IF(' '!A1&lt;&gt;"","",","))&amp;"
       "&amp;IF(' '!A11&lt;&gt;"",' '!A11&amp;",",IF(' '!A1="","",' '!A1&amp;","))&amp;" подлежащих проведению проверки знаний по вопросам охраны труда);"&amp;"
    – обеспечение СИЗ в соответствии с действующими нормами;"&amp;"
    – осуществление контроля над соблюдением законодательства об охране труда.
","")</f>
        <v>Общие меры по управлению рисками:
    – проведение инструктажа по охране труда, пожарной безопасности и электробезопасности для профессий и видов работ;
    – проведение предварительного, периодического медицинского осмотра (при необходимости);
    – проверка знаний по вопросам охраны труда (для работников, указанных в Перечне профессий и должностей работников
       ГАПОУ РС (Я) "МРТК", подлежащих проведению проверки знаний по вопросам охраны труда);
    – обеспечение СИЗ в соответствии с действующими нормами;
    – осуществление контроля над соблюдением законодательства об охране труда.
</v>
      </c>
      <c r="B1" s="112"/>
      <c r="C1" s="112"/>
      <c r="D1" s="112"/>
      <c r="E1" s="112"/>
      <c r="F1" s="112"/>
      <c r="G1" s="112"/>
      <c r="H1" s="112"/>
      <c r="I1" s="61" t="str">
        <f>A1</f>
        <v>Общие меры по управлению рисками:
    – проведение инструктажа по охране труда, пожарной безопасности и электробезопасности для профессий и видов работ;
    – проведение предварительного, периодического медицинского осмотра (при необходимости);
    – проверка знаний по вопросам охраны труда (для работников, указанных в Перечне профессий и должностей работников
       ГАПОУ РС (Я) "МРТК", подлежащих проведению проверки знаний по вопросам охраны труда);
    – обеспечение СИЗ в соответствии с действующими нормами;
    – осуществление контроля над соблюдением законодательства об охране труда.
</v>
      </c>
    </row>
    <row r="2" spans="1:6" s="16" customFormat="1" ht="5.25">
      <c r="A2" s="22"/>
      <c r="B2" s="23"/>
      <c r="C2" s="21"/>
      <c r="D2" s="14"/>
      <c r="E2" s="21"/>
      <c r="F2" s="14"/>
    </row>
    <row r="3" spans="1:7" ht="12.75">
      <c r="A3" s="4" t="s">
        <v>201</v>
      </c>
      <c r="B3" s="4"/>
      <c r="C3" s="1"/>
      <c r="D3" s="3"/>
      <c r="E3" s="1"/>
      <c r="F3" s="3"/>
      <c r="G3" s="3"/>
    </row>
    <row r="4" spans="1:7" ht="12.75">
      <c r="A4" s="6" t="s">
        <v>248</v>
      </c>
      <c r="B4" s="2"/>
      <c r="C4" s="6"/>
      <c r="D4" s="2"/>
      <c r="E4" s="6" t="s">
        <v>247</v>
      </c>
      <c r="F4" s="2"/>
      <c r="G4" s="2"/>
    </row>
    <row r="5" spans="1:7" s="8" customFormat="1" ht="11.25">
      <c r="A5" s="20" t="s">
        <v>12</v>
      </c>
      <c r="B5" s="18"/>
      <c r="C5" s="20" t="s">
        <v>7</v>
      </c>
      <c r="D5" s="18"/>
      <c r="E5" s="20" t="s">
        <v>6</v>
      </c>
      <c r="F5" s="18"/>
      <c r="G5" s="20" t="s">
        <v>13</v>
      </c>
    </row>
    <row r="6" spans="1:7" s="8" customFormat="1" ht="12.75" hidden="1">
      <c r="A6" s="15" t="s">
        <v>202</v>
      </c>
      <c r="B6" s="15"/>
      <c r="C6" s="6"/>
      <c r="D6" s="2"/>
      <c r="E6" s="6"/>
      <c r="F6" s="2"/>
      <c r="G6" s="2"/>
    </row>
    <row r="7" spans="1:7" s="8" customFormat="1" ht="12.75" hidden="1">
      <c r="A7" s="6"/>
      <c r="B7" s="2"/>
      <c r="C7" s="6"/>
      <c r="D7" s="2"/>
      <c r="E7" s="6"/>
      <c r="F7" s="2"/>
      <c r="G7" s="24"/>
    </row>
    <row r="8" spans="1:7" s="8" customFormat="1" ht="11.25" hidden="1">
      <c r="A8" s="20" t="s">
        <v>12</v>
      </c>
      <c r="B8" s="18"/>
      <c r="C8" s="20" t="s">
        <v>7</v>
      </c>
      <c r="D8" s="18"/>
      <c r="E8" s="20" t="s">
        <v>6</v>
      </c>
      <c r="F8" s="18"/>
      <c r="G8" s="20" t="s">
        <v>13</v>
      </c>
    </row>
    <row r="9" spans="1:7" s="8" customFormat="1" ht="12.75" hidden="1">
      <c r="A9" s="15" t="s">
        <v>21</v>
      </c>
      <c r="B9" s="15"/>
      <c r="C9" s="6"/>
      <c r="D9" s="2"/>
      <c r="E9" s="6"/>
      <c r="F9" s="2"/>
      <c r="G9" s="2"/>
    </row>
    <row r="10" spans="1:7" s="8" customFormat="1" ht="12.75" hidden="1">
      <c r="A10" s="6"/>
      <c r="B10" s="2"/>
      <c r="C10" s="6"/>
      <c r="D10" s="2"/>
      <c r="E10" s="6"/>
      <c r="F10" s="2"/>
      <c r="G10" s="2"/>
    </row>
    <row r="11" spans="1:7" s="8" customFormat="1" ht="11.25" hidden="1">
      <c r="A11" s="20" t="s">
        <v>12</v>
      </c>
      <c r="B11" s="18"/>
      <c r="C11" s="20" t="s">
        <v>7</v>
      </c>
      <c r="D11" s="18"/>
      <c r="E11" s="20" t="s">
        <v>6</v>
      </c>
      <c r="F11" s="18"/>
      <c r="G11" s="20" t="s">
        <v>13</v>
      </c>
    </row>
    <row r="12" spans="1:7" ht="12.75">
      <c r="A12" s="4" t="s">
        <v>203</v>
      </c>
      <c r="B12" s="4"/>
      <c r="C12" s="1"/>
      <c r="D12" s="3"/>
      <c r="E12" s="1"/>
      <c r="F12" s="3"/>
      <c r="G12" s="3"/>
    </row>
    <row r="13" spans="1:7" ht="12.75">
      <c r="A13" s="6" t="s">
        <v>250</v>
      </c>
      <c r="B13" s="2"/>
      <c r="C13" s="6"/>
      <c r="D13" s="2"/>
      <c r="E13" s="6" t="s">
        <v>249</v>
      </c>
      <c r="F13" s="2"/>
      <c r="G13" s="2"/>
    </row>
    <row r="14" spans="1:7" s="8" customFormat="1" ht="11.25">
      <c r="A14" s="20" t="s">
        <v>12</v>
      </c>
      <c r="B14" s="18"/>
      <c r="C14" s="20" t="s">
        <v>7</v>
      </c>
      <c r="D14" s="18"/>
      <c r="E14" s="20" t="s">
        <v>6</v>
      </c>
      <c r="F14" s="18"/>
      <c r="G14" s="20" t="s">
        <v>13</v>
      </c>
    </row>
    <row r="15" spans="1:7" ht="12.75">
      <c r="A15" s="6" t="s">
        <v>255</v>
      </c>
      <c r="B15" s="2"/>
      <c r="C15" s="6"/>
      <c r="D15" s="2"/>
      <c r="E15" s="6" t="s">
        <v>251</v>
      </c>
      <c r="F15" s="2"/>
      <c r="G15" s="2"/>
    </row>
    <row r="16" spans="1:7" s="8" customFormat="1" ht="11.25">
      <c r="A16" s="20" t="s">
        <v>12</v>
      </c>
      <c r="B16" s="18"/>
      <c r="C16" s="20" t="s">
        <v>7</v>
      </c>
      <c r="D16" s="18"/>
      <c r="E16" s="20" t="s">
        <v>6</v>
      </c>
      <c r="F16" s="18"/>
      <c r="G16" s="20" t="s">
        <v>13</v>
      </c>
    </row>
    <row r="17" spans="1:7" ht="12.75" hidden="1">
      <c r="A17" s="6"/>
      <c r="B17" s="2"/>
      <c r="C17" s="6"/>
      <c r="D17" s="2"/>
      <c r="E17" s="6"/>
      <c r="F17" s="2"/>
      <c r="G17" s="2"/>
    </row>
    <row r="18" spans="1:7" s="8" customFormat="1" ht="11.25" hidden="1">
      <c r="A18" s="20" t="s">
        <v>12</v>
      </c>
      <c r="B18" s="18"/>
      <c r="C18" s="20" t="s">
        <v>7</v>
      </c>
      <c r="D18" s="18"/>
      <c r="E18" s="20" t="s">
        <v>6</v>
      </c>
      <c r="F18" s="18"/>
      <c r="G18" s="20" t="s">
        <v>13</v>
      </c>
    </row>
    <row r="19" spans="1:7" ht="12.75" hidden="1">
      <c r="A19" s="6"/>
      <c r="B19" s="2"/>
      <c r="C19" s="6"/>
      <c r="D19" s="2"/>
      <c r="E19" s="6"/>
      <c r="F19" s="2"/>
      <c r="G19" s="2"/>
    </row>
    <row r="20" spans="1:7" s="8" customFormat="1" ht="11.25" hidden="1">
      <c r="A20" s="20" t="s">
        <v>12</v>
      </c>
      <c r="B20" s="18"/>
      <c r="C20" s="20" t="s">
        <v>7</v>
      </c>
      <c r="D20" s="18"/>
      <c r="E20" s="20" t="s">
        <v>6</v>
      </c>
      <c r="F20" s="18"/>
      <c r="G20" s="20" t="s">
        <v>13</v>
      </c>
    </row>
    <row r="21" spans="1:7" ht="12.75" hidden="1">
      <c r="A21" s="6"/>
      <c r="B21" s="2"/>
      <c r="C21" s="6"/>
      <c r="D21" s="2"/>
      <c r="E21" s="6"/>
      <c r="F21" s="2"/>
      <c r="G21" s="2"/>
    </row>
    <row r="22" spans="1:7" s="8" customFormat="1" ht="11.25" hidden="1">
      <c r="A22" s="20" t="s">
        <v>12</v>
      </c>
      <c r="B22" s="18"/>
      <c r="C22" s="20" t="s">
        <v>7</v>
      </c>
      <c r="D22" s="18"/>
      <c r="E22" s="20" t="s">
        <v>6</v>
      </c>
      <c r="F22" s="18"/>
      <c r="G22" s="20" t="s">
        <v>13</v>
      </c>
    </row>
    <row r="23" spans="1:7" ht="12.75" hidden="1">
      <c r="A23" s="6"/>
      <c r="B23" s="2"/>
      <c r="C23" s="6"/>
      <c r="D23" s="2"/>
      <c r="E23" s="6"/>
      <c r="F23" s="2"/>
      <c r="G23" s="2"/>
    </row>
    <row r="24" spans="1:7" s="8" customFormat="1" ht="11.25" hidden="1">
      <c r="A24" s="20" t="s">
        <v>12</v>
      </c>
      <c r="B24" s="18"/>
      <c r="C24" s="20" t="s">
        <v>7</v>
      </c>
      <c r="D24" s="18"/>
      <c r="E24" s="20" t="s">
        <v>6</v>
      </c>
      <c r="F24" s="18"/>
      <c r="G24" s="20" t="s">
        <v>13</v>
      </c>
    </row>
    <row r="25" spans="1:7" ht="12.75" hidden="1">
      <c r="A25" s="6"/>
      <c r="B25" s="2"/>
      <c r="C25" s="6"/>
      <c r="D25" s="2"/>
      <c r="E25" s="6"/>
      <c r="F25" s="2"/>
      <c r="G25" s="2"/>
    </row>
    <row r="26" spans="1:7" s="8" customFormat="1" ht="11.25" hidden="1">
      <c r="A26" s="20" t="s">
        <v>12</v>
      </c>
      <c r="B26" s="18"/>
      <c r="C26" s="20" t="s">
        <v>7</v>
      </c>
      <c r="D26" s="18"/>
      <c r="E26" s="20" t="s">
        <v>6</v>
      </c>
      <c r="F26" s="18"/>
      <c r="G26" s="20" t="s">
        <v>13</v>
      </c>
    </row>
    <row r="27" spans="1:7" ht="12.75" hidden="1">
      <c r="A27" s="6"/>
      <c r="B27" s="2"/>
      <c r="C27" s="6"/>
      <c r="D27" s="2"/>
      <c r="E27" s="6"/>
      <c r="F27" s="2"/>
      <c r="G27" s="2"/>
    </row>
    <row r="28" spans="1:7" s="8" customFormat="1" ht="11.25" hidden="1">
      <c r="A28" s="20" t="s">
        <v>12</v>
      </c>
      <c r="B28" s="18"/>
      <c r="C28" s="20" t="s">
        <v>7</v>
      </c>
      <c r="D28" s="18"/>
      <c r="E28" s="20" t="s">
        <v>6</v>
      </c>
      <c r="F28" s="18"/>
      <c r="G28" s="20" t="s">
        <v>13</v>
      </c>
    </row>
    <row r="29" spans="1:7" ht="12.75" hidden="1">
      <c r="A29" s="6"/>
      <c r="B29" s="2"/>
      <c r="C29" s="6"/>
      <c r="D29" s="2"/>
      <c r="E29" s="6"/>
      <c r="F29" s="2"/>
      <c r="G29" s="2"/>
    </row>
    <row r="30" spans="1:7" s="8" customFormat="1" ht="11.25" hidden="1">
      <c r="A30" s="20" t="s">
        <v>12</v>
      </c>
      <c r="B30" s="18"/>
      <c r="C30" s="20" t="s">
        <v>7</v>
      </c>
      <c r="D30" s="18"/>
      <c r="E30" s="20" t="s">
        <v>6</v>
      </c>
      <c r="F30" s="18"/>
      <c r="G30" s="20" t="s">
        <v>13</v>
      </c>
    </row>
    <row r="31" spans="1:7" ht="12.75" hidden="1">
      <c r="A31" s="6"/>
      <c r="B31" s="2"/>
      <c r="C31" s="6"/>
      <c r="D31" s="2"/>
      <c r="E31" s="6"/>
      <c r="F31" s="2"/>
      <c r="G31" s="2"/>
    </row>
    <row r="32" spans="1:7" s="8" customFormat="1" ht="11.25" hidden="1">
      <c r="A32" s="20" t="s">
        <v>12</v>
      </c>
      <c r="B32" s="18"/>
      <c r="C32" s="20" t="s">
        <v>7</v>
      </c>
      <c r="D32" s="18"/>
      <c r="E32" s="20" t="s">
        <v>6</v>
      </c>
      <c r="F32" s="18"/>
      <c r="G32" s="20" t="s">
        <v>13</v>
      </c>
    </row>
    <row r="33" spans="1:7" ht="12.75" hidden="1">
      <c r="A33" s="6"/>
      <c r="B33" s="2"/>
      <c r="C33" s="6"/>
      <c r="D33" s="2"/>
      <c r="E33" s="6"/>
      <c r="F33" s="2"/>
      <c r="G33" s="2"/>
    </row>
    <row r="34" spans="1:7" s="8" customFormat="1" ht="11.25" hidden="1">
      <c r="A34" s="20" t="s">
        <v>12</v>
      </c>
      <c r="B34" s="18"/>
      <c r="C34" s="20" t="s">
        <v>7</v>
      </c>
      <c r="D34" s="18"/>
      <c r="E34" s="20" t="s">
        <v>6</v>
      </c>
      <c r="F34" s="18"/>
      <c r="G34" s="20" t="s">
        <v>13</v>
      </c>
    </row>
    <row r="35" spans="1:7" ht="12.75" hidden="1">
      <c r="A35" s="6"/>
      <c r="B35" s="2"/>
      <c r="C35" s="6"/>
      <c r="D35" s="2"/>
      <c r="E35" s="6"/>
      <c r="F35" s="2"/>
      <c r="G35" s="2"/>
    </row>
    <row r="36" spans="1:7" s="8" customFormat="1" ht="11.25" hidden="1">
      <c r="A36" s="20" t="s">
        <v>12</v>
      </c>
      <c r="B36" s="18"/>
      <c r="C36" s="20" t="s">
        <v>7</v>
      </c>
      <c r="D36" s="18"/>
      <c r="E36" s="20" t="s">
        <v>6</v>
      </c>
      <c r="F36" s="18"/>
      <c r="G36" s="20" t="s">
        <v>13</v>
      </c>
    </row>
    <row r="37" spans="1:7" ht="12.75" hidden="1">
      <c r="A37" s="6"/>
      <c r="B37" s="2"/>
      <c r="C37" s="6"/>
      <c r="D37" s="2"/>
      <c r="E37" s="6"/>
      <c r="F37" s="2"/>
      <c r="G37" s="2"/>
    </row>
    <row r="38" spans="1:7" s="8" customFormat="1" ht="11.25" hidden="1">
      <c r="A38" s="20" t="s">
        <v>12</v>
      </c>
      <c r="B38" s="18"/>
      <c r="C38" s="20" t="s">
        <v>7</v>
      </c>
      <c r="D38" s="18"/>
      <c r="E38" s="20" t="s">
        <v>6</v>
      </c>
      <c r="F38" s="18"/>
      <c r="G38" s="20" t="s">
        <v>13</v>
      </c>
    </row>
    <row r="39" spans="1:7" ht="12.75" hidden="1">
      <c r="A39" s="6"/>
      <c r="B39" s="2"/>
      <c r="C39" s="6"/>
      <c r="D39" s="2"/>
      <c r="E39" s="6"/>
      <c r="F39" s="2"/>
      <c r="G39" s="2"/>
    </row>
    <row r="40" spans="1:7" s="8" customFormat="1" ht="11.25" hidden="1">
      <c r="A40" s="20" t="s">
        <v>12</v>
      </c>
      <c r="B40" s="18"/>
      <c r="C40" s="20" t="s">
        <v>7</v>
      </c>
      <c r="D40" s="18"/>
      <c r="E40" s="20" t="s">
        <v>6</v>
      </c>
      <c r="F40" s="18"/>
      <c r="G40" s="20" t="s">
        <v>13</v>
      </c>
    </row>
    <row r="41" spans="1:7" ht="12.75" hidden="1">
      <c r="A41" s="6"/>
      <c r="B41" s="2"/>
      <c r="C41" s="6"/>
      <c r="D41" s="2"/>
      <c r="E41" s="6"/>
      <c r="F41" s="2"/>
      <c r="G41" s="2"/>
    </row>
    <row r="42" spans="1:7" s="8" customFormat="1" ht="11.25" hidden="1">
      <c r="A42" s="20" t="s">
        <v>12</v>
      </c>
      <c r="B42" s="18"/>
      <c r="C42" s="20" t="s">
        <v>7</v>
      </c>
      <c r="D42" s="18"/>
      <c r="E42" s="20" t="s">
        <v>6</v>
      </c>
      <c r="F42" s="18"/>
      <c r="G42" s="20" t="s">
        <v>13</v>
      </c>
    </row>
    <row r="43" spans="1:7" ht="12.75" hidden="1">
      <c r="A43" s="6"/>
      <c r="B43" s="2"/>
      <c r="C43" s="6"/>
      <c r="D43" s="2"/>
      <c r="E43" s="6"/>
      <c r="F43" s="2"/>
      <c r="G43" s="2"/>
    </row>
    <row r="44" spans="1:7" s="8" customFormat="1" ht="11.25" hidden="1">
      <c r="A44" s="20" t="s">
        <v>12</v>
      </c>
      <c r="B44" s="18"/>
      <c r="C44" s="20" t="s">
        <v>7</v>
      </c>
      <c r="D44" s="18"/>
      <c r="E44" s="20" t="s">
        <v>6</v>
      </c>
      <c r="F44" s="18"/>
      <c r="G44" s="20" t="s">
        <v>13</v>
      </c>
    </row>
    <row r="45" spans="1:7" ht="12.75" hidden="1">
      <c r="A45" s="6"/>
      <c r="B45" s="2"/>
      <c r="C45" s="6"/>
      <c r="D45" s="2"/>
      <c r="E45" s="6"/>
      <c r="F45" s="2"/>
      <c r="G45" s="2"/>
    </row>
    <row r="46" spans="1:7" s="8" customFormat="1" ht="11.25" hidden="1">
      <c r="A46" s="20" t="s">
        <v>12</v>
      </c>
      <c r="B46" s="18"/>
      <c r="C46" s="20" t="s">
        <v>7</v>
      </c>
      <c r="D46" s="18"/>
      <c r="E46" s="20" t="s">
        <v>6</v>
      </c>
      <c r="F46" s="18"/>
      <c r="G46" s="20" t="s">
        <v>13</v>
      </c>
    </row>
    <row r="47" spans="1:7" ht="12.75" hidden="1">
      <c r="A47" s="6"/>
      <c r="B47" s="2"/>
      <c r="C47" s="6"/>
      <c r="D47" s="2"/>
      <c r="E47" s="6"/>
      <c r="F47" s="2"/>
      <c r="G47" s="2"/>
    </row>
    <row r="48" spans="1:7" s="8" customFormat="1" ht="11.25" hidden="1">
      <c r="A48" s="20" t="s">
        <v>12</v>
      </c>
      <c r="B48" s="18"/>
      <c r="C48" s="20" t="s">
        <v>7</v>
      </c>
      <c r="D48" s="18"/>
      <c r="E48" s="20" t="s">
        <v>6</v>
      </c>
      <c r="F48" s="18"/>
      <c r="G48" s="20" t="s">
        <v>13</v>
      </c>
    </row>
    <row r="49" spans="1:7" ht="12.75" hidden="1">
      <c r="A49" s="6"/>
      <c r="B49" s="2"/>
      <c r="C49" s="6"/>
      <c r="D49" s="2"/>
      <c r="E49" s="6"/>
      <c r="F49" s="2"/>
      <c r="G49" s="2"/>
    </row>
    <row r="50" spans="1:7" s="8" customFormat="1" ht="11.25" hidden="1">
      <c r="A50" s="20" t="s">
        <v>12</v>
      </c>
      <c r="B50" s="18"/>
      <c r="C50" s="20" t="s">
        <v>7</v>
      </c>
      <c r="D50" s="18"/>
      <c r="E50" s="20" t="s">
        <v>6</v>
      </c>
      <c r="F50" s="18"/>
      <c r="G50" s="20" t="s">
        <v>13</v>
      </c>
    </row>
    <row r="51" spans="1:7" ht="12.75" hidden="1">
      <c r="A51" s="6"/>
      <c r="B51" s="2"/>
      <c r="C51" s="6"/>
      <c r="D51" s="2"/>
      <c r="E51" s="6"/>
      <c r="F51" s="2"/>
      <c r="G51" s="2"/>
    </row>
    <row r="52" spans="1:7" s="8" customFormat="1" ht="11.25" hidden="1">
      <c r="A52" s="20" t="s">
        <v>12</v>
      </c>
      <c r="B52" s="18"/>
      <c r="C52" s="20" t="s">
        <v>7</v>
      </c>
      <c r="D52" s="18"/>
      <c r="E52" s="20" t="s">
        <v>6</v>
      </c>
      <c r="F52" s="18"/>
      <c r="G52" s="20" t="s">
        <v>13</v>
      </c>
    </row>
    <row r="53" spans="1:7" ht="12.75">
      <c r="A53" s="4" t="s">
        <v>25</v>
      </c>
      <c r="B53" s="4"/>
      <c r="C53" s="1"/>
      <c r="D53" s="3"/>
      <c r="E53" s="1"/>
      <c r="F53" s="3"/>
      <c r="G53" s="3"/>
    </row>
    <row r="54" spans="3:7" ht="12.75">
      <c r="C54" s="2"/>
      <c r="D54" s="2"/>
      <c r="E54" s="6"/>
      <c r="F54" s="2"/>
      <c r="G54" s="6"/>
    </row>
    <row r="55" spans="3:7" s="8" customFormat="1" ht="11.25">
      <c r="C55" s="20" t="s">
        <v>7</v>
      </c>
      <c r="D55" s="18"/>
      <c r="E55" s="20" t="s">
        <v>6</v>
      </c>
      <c r="F55" s="18"/>
      <c r="G55" s="20" t="s">
        <v>13</v>
      </c>
    </row>
    <row r="56" spans="3:7" ht="12.75" hidden="1">
      <c r="C56" s="2"/>
      <c r="D56" s="2"/>
      <c r="E56" s="6"/>
      <c r="F56" s="2"/>
      <c r="G56" s="6"/>
    </row>
    <row r="57" spans="3:7" s="8" customFormat="1" ht="11.25" hidden="1">
      <c r="C57" s="20" t="s">
        <v>7</v>
      </c>
      <c r="D57" s="18"/>
      <c r="E57" s="20" t="s">
        <v>6</v>
      </c>
      <c r="F57" s="18"/>
      <c r="G57" s="20" t="s">
        <v>13</v>
      </c>
    </row>
    <row r="58" spans="3:7" ht="12.75" hidden="1">
      <c r="C58" s="2"/>
      <c r="D58" s="2"/>
      <c r="E58" s="6"/>
      <c r="F58" s="2"/>
      <c r="G58" s="6"/>
    </row>
    <row r="59" spans="3:7" s="8" customFormat="1" ht="11.25" hidden="1">
      <c r="C59" s="20" t="s">
        <v>7</v>
      </c>
      <c r="D59" s="18"/>
      <c r="E59" s="20" t="s">
        <v>6</v>
      </c>
      <c r="F59" s="18"/>
      <c r="G59" s="20" t="s">
        <v>13</v>
      </c>
    </row>
    <row r="60" spans="3:7" ht="12.75" hidden="1">
      <c r="C60" s="2"/>
      <c r="D60" s="2"/>
      <c r="E60" s="6"/>
      <c r="F60" s="2"/>
      <c r="G60" s="6"/>
    </row>
    <row r="61" spans="3:7" s="8" customFormat="1" ht="11.25" hidden="1">
      <c r="C61" s="20" t="s">
        <v>7</v>
      </c>
      <c r="D61" s="18"/>
      <c r="E61" s="20" t="s">
        <v>6</v>
      </c>
      <c r="F61" s="18"/>
      <c r="G61" s="20" t="s">
        <v>13</v>
      </c>
    </row>
    <row r="62" spans="3:7" ht="12.75" hidden="1">
      <c r="C62" s="2"/>
      <c r="D62" s="2"/>
      <c r="E62" s="6"/>
      <c r="F62" s="2"/>
      <c r="G62" s="6"/>
    </row>
    <row r="63" spans="2:7" s="8" customFormat="1" ht="11.25" hidden="1">
      <c r="B63" s="19"/>
      <c r="C63" s="20" t="s">
        <v>7</v>
      </c>
      <c r="D63" s="18"/>
      <c r="E63" s="20" t="s">
        <v>6</v>
      </c>
      <c r="F63" s="18"/>
      <c r="G63" s="20" t="s">
        <v>13</v>
      </c>
    </row>
    <row r="64" spans="3:7" ht="12.75" hidden="1">
      <c r="C64" s="2"/>
      <c r="D64" s="2"/>
      <c r="E64" s="6"/>
      <c r="F64" s="2"/>
      <c r="G64" s="6"/>
    </row>
    <row r="65" spans="1:7" ht="12.75" hidden="1">
      <c r="A65" s="8"/>
      <c r="B65" s="8"/>
      <c r="C65" s="20" t="s">
        <v>7</v>
      </c>
      <c r="D65" s="18"/>
      <c r="E65" s="20" t="s">
        <v>6</v>
      </c>
      <c r="F65" s="18"/>
      <c r="G65" s="20" t="s">
        <v>13</v>
      </c>
    </row>
    <row r="66" spans="3:7" ht="12.75" hidden="1">
      <c r="C66" s="2"/>
      <c r="D66" s="2"/>
      <c r="E66" s="6"/>
      <c r="F66" s="2"/>
      <c r="G66" s="6"/>
    </row>
    <row r="67" spans="1:7" ht="12.75" hidden="1">
      <c r="A67" s="8"/>
      <c r="B67" s="8"/>
      <c r="C67" s="20" t="s">
        <v>7</v>
      </c>
      <c r="D67" s="18"/>
      <c r="E67" s="20" t="s">
        <v>6</v>
      </c>
      <c r="F67" s="18"/>
      <c r="G67" s="20" t="s">
        <v>13</v>
      </c>
    </row>
    <row r="68" spans="3:7" ht="12.75" hidden="1">
      <c r="C68" s="2"/>
      <c r="D68" s="2"/>
      <c r="E68" s="6"/>
      <c r="F68" s="2"/>
      <c r="G68" s="6"/>
    </row>
    <row r="69" spans="1:7" ht="12.75" hidden="1">
      <c r="A69" s="8"/>
      <c r="B69" s="8"/>
      <c r="C69" s="20" t="s">
        <v>7</v>
      </c>
      <c r="D69" s="18"/>
      <c r="E69" s="20" t="s">
        <v>6</v>
      </c>
      <c r="F69" s="18"/>
      <c r="G69" s="20" t="s">
        <v>13</v>
      </c>
    </row>
    <row r="70" spans="3:7" ht="12.75" hidden="1">
      <c r="C70" s="2"/>
      <c r="D70" s="2"/>
      <c r="E70" s="6"/>
      <c r="F70" s="2"/>
      <c r="G70" s="6"/>
    </row>
    <row r="71" spans="1:7" ht="12.75" hidden="1">
      <c r="A71" s="8"/>
      <c r="B71" s="8"/>
      <c r="C71" s="20" t="s">
        <v>7</v>
      </c>
      <c r="D71" s="18"/>
      <c r="E71" s="20" t="s">
        <v>6</v>
      </c>
      <c r="F71" s="18"/>
      <c r="G71" s="20" t="s">
        <v>13</v>
      </c>
    </row>
    <row r="72" spans="3:7" ht="12.75" hidden="1">
      <c r="C72" s="2"/>
      <c r="D72" s="2"/>
      <c r="E72" s="6"/>
      <c r="F72" s="2"/>
      <c r="G72" s="6"/>
    </row>
    <row r="73" spans="1:7" ht="12.75" hidden="1">
      <c r="A73" s="8"/>
      <c r="B73" s="19"/>
      <c r="C73" s="20" t="s">
        <v>7</v>
      </c>
      <c r="D73" s="18"/>
      <c r="E73" s="20" t="s">
        <v>6</v>
      </c>
      <c r="F73" s="18"/>
      <c r="G73" s="20" t="s">
        <v>13</v>
      </c>
    </row>
    <row r="74" spans="3:7" ht="12.75" hidden="1">
      <c r="C74" s="2"/>
      <c r="D74" s="2"/>
      <c r="E74" s="6"/>
      <c r="F74" s="2"/>
      <c r="G74" s="6"/>
    </row>
    <row r="75" spans="1:7" ht="12.75" hidden="1">
      <c r="A75" s="8"/>
      <c r="B75" s="8"/>
      <c r="C75" s="20" t="s">
        <v>7</v>
      </c>
      <c r="D75" s="18"/>
      <c r="E75" s="20" t="s">
        <v>6</v>
      </c>
      <c r="F75" s="18"/>
      <c r="G75" s="20" t="s">
        <v>13</v>
      </c>
    </row>
    <row r="76" spans="3:7" ht="12.75" hidden="1">
      <c r="C76" s="2"/>
      <c r="D76" s="2"/>
      <c r="E76" s="6"/>
      <c r="F76" s="2"/>
      <c r="G76" s="6"/>
    </row>
    <row r="77" spans="1:7" ht="12.75" hidden="1">
      <c r="A77" s="8"/>
      <c r="B77" s="8"/>
      <c r="C77" s="20" t="s">
        <v>7</v>
      </c>
      <c r="D77" s="18"/>
      <c r="E77" s="20" t="s">
        <v>6</v>
      </c>
      <c r="F77" s="18"/>
      <c r="G77" s="20" t="s">
        <v>13</v>
      </c>
    </row>
    <row r="78" spans="3:7" ht="12.75" hidden="1">
      <c r="C78" s="2"/>
      <c r="D78" s="2"/>
      <c r="E78" s="6"/>
      <c r="F78" s="2"/>
      <c r="G78" s="6"/>
    </row>
    <row r="79" spans="1:7" ht="12.75" hidden="1">
      <c r="A79" s="8"/>
      <c r="B79" s="8"/>
      <c r="C79" s="20" t="s">
        <v>7</v>
      </c>
      <c r="D79" s="18"/>
      <c r="E79" s="20" t="s">
        <v>6</v>
      </c>
      <c r="F79" s="18"/>
      <c r="G79" s="20" t="s">
        <v>13</v>
      </c>
    </row>
    <row r="80" spans="3:7" ht="12.75" hidden="1">
      <c r="C80" s="2"/>
      <c r="D80" s="2"/>
      <c r="E80" s="6"/>
      <c r="F80" s="2"/>
      <c r="G80" s="6"/>
    </row>
    <row r="81" spans="1:7" ht="12.75" hidden="1">
      <c r="A81" s="8"/>
      <c r="B81" s="8"/>
      <c r="C81" s="20" t="s">
        <v>7</v>
      </c>
      <c r="D81" s="18"/>
      <c r="E81" s="20" t="s">
        <v>6</v>
      </c>
      <c r="F81" s="18"/>
      <c r="G81" s="20" t="s">
        <v>13</v>
      </c>
    </row>
    <row r="82" spans="3:7" ht="12.75" hidden="1">
      <c r="C82" s="2"/>
      <c r="D82" s="2"/>
      <c r="E82" s="6"/>
      <c r="F82" s="2"/>
      <c r="G82" s="6"/>
    </row>
    <row r="83" spans="1:7" ht="12.75" hidden="1">
      <c r="A83" s="8"/>
      <c r="B83" s="19"/>
      <c r="C83" s="20" t="s">
        <v>7</v>
      </c>
      <c r="D83" s="18"/>
      <c r="E83" s="20" t="s">
        <v>6</v>
      </c>
      <c r="F83" s="18"/>
      <c r="G83" s="20" t="s">
        <v>13</v>
      </c>
    </row>
    <row r="84" spans="3:7" ht="12.75" hidden="1">
      <c r="C84" s="2"/>
      <c r="D84" s="2"/>
      <c r="E84" s="6"/>
      <c r="F84" s="2"/>
      <c r="G84" s="6"/>
    </row>
    <row r="85" spans="1:7" ht="12.75" hidden="1">
      <c r="A85" s="8"/>
      <c r="B85" s="8"/>
      <c r="C85" s="20" t="s">
        <v>7</v>
      </c>
      <c r="D85" s="18"/>
      <c r="E85" s="20" t="s">
        <v>6</v>
      </c>
      <c r="F85" s="18"/>
      <c r="G85" s="20" t="s">
        <v>13</v>
      </c>
    </row>
    <row r="86" spans="3:7" ht="12.75" hidden="1">
      <c r="C86" s="2"/>
      <c r="D86" s="2"/>
      <c r="E86" s="6"/>
      <c r="F86" s="2"/>
      <c r="G86" s="6"/>
    </row>
    <row r="87" spans="1:7" ht="12.75" hidden="1">
      <c r="A87" s="8"/>
      <c r="B87" s="8"/>
      <c r="C87" s="20" t="s">
        <v>7</v>
      </c>
      <c r="D87" s="18"/>
      <c r="E87" s="20" t="s">
        <v>6</v>
      </c>
      <c r="F87" s="18"/>
      <c r="G87" s="20" t="s">
        <v>13</v>
      </c>
    </row>
    <row r="88" spans="3:7" ht="12.75" hidden="1">
      <c r="C88" s="2"/>
      <c r="D88" s="2"/>
      <c r="E88" s="6"/>
      <c r="F88" s="2"/>
      <c r="G88" s="6"/>
    </row>
    <row r="89" spans="1:7" ht="12.75" hidden="1">
      <c r="A89" s="8"/>
      <c r="B89" s="8"/>
      <c r="C89" s="20" t="s">
        <v>7</v>
      </c>
      <c r="D89" s="18"/>
      <c r="E89" s="20" t="s">
        <v>6</v>
      </c>
      <c r="F89" s="18"/>
      <c r="G89" s="20" t="s">
        <v>13</v>
      </c>
    </row>
    <row r="90" spans="3:7" ht="12.75" hidden="1">
      <c r="C90" s="2"/>
      <c r="D90" s="2"/>
      <c r="E90" s="6"/>
      <c r="F90" s="2"/>
      <c r="G90" s="6"/>
    </row>
    <row r="91" spans="1:7" ht="12.75" hidden="1">
      <c r="A91" s="8"/>
      <c r="B91" s="8"/>
      <c r="C91" s="20" t="s">
        <v>7</v>
      </c>
      <c r="D91" s="18"/>
      <c r="E91" s="20" t="s">
        <v>6</v>
      </c>
      <c r="F91" s="18"/>
      <c r="G91" s="20" t="s">
        <v>13</v>
      </c>
    </row>
    <row r="92" spans="3:7" ht="12.75" hidden="1">
      <c r="C92" s="2"/>
      <c r="D92" s="2"/>
      <c r="E92" s="6"/>
      <c r="F92" s="2"/>
      <c r="G92" s="6"/>
    </row>
    <row r="93" spans="1:7" ht="12.75" hidden="1">
      <c r="A93" s="8"/>
      <c r="B93" s="19"/>
      <c r="C93" s="20" t="s">
        <v>7</v>
      </c>
      <c r="D93" s="18"/>
      <c r="E93" s="20" t="s">
        <v>6</v>
      </c>
      <c r="F93" s="18"/>
      <c r="G93" s="20" t="s">
        <v>13</v>
      </c>
    </row>
    <row r="94" spans="3:7" ht="12.75" hidden="1">
      <c r="C94" s="2"/>
      <c r="D94" s="2"/>
      <c r="E94" s="6"/>
      <c r="F94" s="2"/>
      <c r="G94" s="6"/>
    </row>
    <row r="95" spans="1:7" ht="12.75" hidden="1">
      <c r="A95" s="8"/>
      <c r="B95" s="8"/>
      <c r="C95" s="20" t="s">
        <v>7</v>
      </c>
      <c r="D95" s="18"/>
      <c r="E95" s="20" t="s">
        <v>6</v>
      </c>
      <c r="F95" s="18"/>
      <c r="G95" s="20" t="s">
        <v>13</v>
      </c>
    </row>
    <row r="96" spans="3:7" ht="12.75" hidden="1">
      <c r="C96" s="2"/>
      <c r="D96" s="2"/>
      <c r="E96" s="6"/>
      <c r="F96" s="2"/>
      <c r="G96" s="6"/>
    </row>
    <row r="97" spans="1:7" ht="12.75" hidden="1">
      <c r="A97" s="8"/>
      <c r="B97" s="8"/>
      <c r="C97" s="20" t="s">
        <v>7</v>
      </c>
      <c r="D97" s="18"/>
      <c r="E97" s="20" t="s">
        <v>6</v>
      </c>
      <c r="F97" s="18"/>
      <c r="G97" s="20" t="s">
        <v>13</v>
      </c>
    </row>
    <row r="98" spans="3:7" ht="12.75" hidden="1">
      <c r="C98" s="2"/>
      <c r="D98" s="2"/>
      <c r="E98" s="6"/>
      <c r="F98" s="2"/>
      <c r="G98" s="6"/>
    </row>
    <row r="99" spans="1:7" ht="12.75" hidden="1">
      <c r="A99" s="8"/>
      <c r="B99" s="8"/>
      <c r="C99" s="20" t="s">
        <v>7</v>
      </c>
      <c r="D99" s="18"/>
      <c r="E99" s="20" t="s">
        <v>6</v>
      </c>
      <c r="F99" s="18"/>
      <c r="G99" s="20" t="s">
        <v>13</v>
      </c>
    </row>
    <row r="100" spans="3:7" ht="12.75" hidden="1">
      <c r="C100" s="2"/>
      <c r="D100" s="2"/>
      <c r="E100" s="6"/>
      <c r="F100" s="2"/>
      <c r="G100" s="6"/>
    </row>
    <row r="101" spans="1:7" ht="12.75" hidden="1">
      <c r="A101" s="8"/>
      <c r="B101" s="8"/>
      <c r="C101" s="20" t="s">
        <v>7</v>
      </c>
      <c r="D101" s="18"/>
      <c r="E101" s="20" t="s">
        <v>6</v>
      </c>
      <c r="F101" s="18"/>
      <c r="G101" s="20" t="s">
        <v>13</v>
      </c>
    </row>
    <row r="102" spans="3:7" ht="12.75" hidden="1">
      <c r="C102" s="2"/>
      <c r="D102" s="2"/>
      <c r="E102" s="6"/>
      <c r="F102" s="2"/>
      <c r="G102" s="6"/>
    </row>
    <row r="103" spans="1:7" ht="12.75" hidden="1">
      <c r="A103" s="8"/>
      <c r="B103" s="19"/>
      <c r="C103" s="20" t="s">
        <v>7</v>
      </c>
      <c r="D103" s="18"/>
      <c r="E103" s="20" t="s">
        <v>6</v>
      </c>
      <c r="F103" s="18"/>
      <c r="G103" s="20" t="s">
        <v>13</v>
      </c>
    </row>
    <row r="104" spans="3:7" ht="12.75" hidden="1">
      <c r="C104" s="2"/>
      <c r="D104" s="2"/>
      <c r="E104" s="6"/>
      <c r="F104" s="2"/>
      <c r="G104" s="6"/>
    </row>
    <row r="105" spans="1:7" ht="12.75" hidden="1">
      <c r="A105" s="8"/>
      <c r="B105" s="8"/>
      <c r="C105" s="20" t="s">
        <v>7</v>
      </c>
      <c r="D105" s="18"/>
      <c r="E105" s="20" t="s">
        <v>6</v>
      </c>
      <c r="F105" s="18"/>
      <c r="G105" s="20" t="s">
        <v>13</v>
      </c>
    </row>
    <row r="106" spans="3:7" ht="12.75" hidden="1">
      <c r="C106" s="2"/>
      <c r="D106" s="2"/>
      <c r="E106" s="6"/>
      <c r="F106" s="2"/>
      <c r="G106" s="6"/>
    </row>
    <row r="107" spans="1:7" ht="12.75" hidden="1">
      <c r="A107" s="8"/>
      <c r="B107" s="8"/>
      <c r="C107" s="20" t="s">
        <v>7</v>
      </c>
      <c r="D107" s="18"/>
      <c r="E107" s="20" t="s">
        <v>6</v>
      </c>
      <c r="F107" s="18"/>
      <c r="G107" s="20" t="s">
        <v>13</v>
      </c>
    </row>
    <row r="108" spans="3:7" ht="12.75" hidden="1">
      <c r="C108" s="2"/>
      <c r="D108" s="2"/>
      <c r="E108" s="6"/>
      <c r="F108" s="2"/>
      <c r="G108" s="6"/>
    </row>
    <row r="109" spans="1:7" ht="12.75" hidden="1">
      <c r="A109" s="8"/>
      <c r="B109" s="8"/>
      <c r="C109" s="20" t="s">
        <v>7</v>
      </c>
      <c r="D109" s="18"/>
      <c r="E109" s="20" t="s">
        <v>6</v>
      </c>
      <c r="F109" s="18"/>
      <c r="G109" s="20" t="s">
        <v>13</v>
      </c>
    </row>
    <row r="110" spans="3:7" ht="12.75" hidden="1">
      <c r="C110" s="2"/>
      <c r="D110" s="2"/>
      <c r="E110" s="6"/>
      <c r="F110" s="2"/>
      <c r="G110" s="6"/>
    </row>
    <row r="111" spans="1:7" ht="12.75" hidden="1">
      <c r="A111" s="8"/>
      <c r="B111" s="8"/>
      <c r="C111" s="20" t="s">
        <v>7</v>
      </c>
      <c r="D111" s="18"/>
      <c r="E111" s="20" t="s">
        <v>6</v>
      </c>
      <c r="F111" s="18"/>
      <c r="G111" s="20" t="s">
        <v>13</v>
      </c>
    </row>
    <row r="112" spans="3:7" ht="12.75" hidden="1">
      <c r="C112" s="2"/>
      <c r="D112" s="2"/>
      <c r="E112" s="6"/>
      <c r="F112" s="2"/>
      <c r="G112" s="6"/>
    </row>
    <row r="113" spans="1:7" ht="12.75" hidden="1">
      <c r="A113" s="8"/>
      <c r="B113" s="19"/>
      <c r="C113" s="20" t="s">
        <v>7</v>
      </c>
      <c r="D113" s="18"/>
      <c r="E113" s="20" t="s">
        <v>6</v>
      </c>
      <c r="F113" s="18"/>
      <c r="G113" s="20" t="s">
        <v>13</v>
      </c>
    </row>
    <row r="114" spans="3:7" ht="12.75" hidden="1">
      <c r="C114" s="2"/>
      <c r="D114" s="2"/>
      <c r="E114" s="6"/>
      <c r="F114" s="2"/>
      <c r="G114" s="6"/>
    </row>
    <row r="115" spans="1:7" ht="12.75" hidden="1">
      <c r="A115" s="8"/>
      <c r="B115" s="8"/>
      <c r="C115" s="20" t="s">
        <v>7</v>
      </c>
      <c r="D115" s="18"/>
      <c r="E115" s="20" t="s">
        <v>6</v>
      </c>
      <c r="F115" s="18"/>
      <c r="G115" s="20" t="s">
        <v>13</v>
      </c>
    </row>
    <row r="116" spans="3:7" ht="12.75" hidden="1">
      <c r="C116" s="2"/>
      <c r="D116" s="2"/>
      <c r="E116" s="6"/>
      <c r="F116" s="2"/>
      <c r="G116" s="6"/>
    </row>
    <row r="117" spans="1:7" ht="12.75" hidden="1">
      <c r="A117" s="8"/>
      <c r="B117" s="8"/>
      <c r="C117" s="20" t="s">
        <v>7</v>
      </c>
      <c r="D117" s="18"/>
      <c r="E117" s="20" t="s">
        <v>6</v>
      </c>
      <c r="F117" s="18"/>
      <c r="G117" s="20" t="s">
        <v>13</v>
      </c>
    </row>
    <row r="118" spans="3:7" ht="12.75" hidden="1">
      <c r="C118" s="2"/>
      <c r="D118" s="2"/>
      <c r="E118" s="6"/>
      <c r="F118" s="2"/>
      <c r="G118" s="6"/>
    </row>
    <row r="119" spans="1:7" ht="12.75" hidden="1">
      <c r="A119" s="8"/>
      <c r="B119" s="8"/>
      <c r="C119" s="20" t="s">
        <v>7</v>
      </c>
      <c r="D119" s="18"/>
      <c r="E119" s="20" t="s">
        <v>6</v>
      </c>
      <c r="F119" s="18"/>
      <c r="G119" s="20" t="s">
        <v>13</v>
      </c>
    </row>
    <row r="120" spans="3:7" ht="12.75" hidden="1">
      <c r="C120" s="2"/>
      <c r="D120" s="2"/>
      <c r="E120" s="6"/>
      <c r="F120" s="2"/>
      <c r="G120" s="6"/>
    </row>
    <row r="121" spans="1:7" ht="12.75" hidden="1">
      <c r="A121" s="8"/>
      <c r="B121" s="8"/>
      <c r="C121" s="20" t="s">
        <v>7</v>
      </c>
      <c r="D121" s="18"/>
      <c r="E121" s="20" t="s">
        <v>6</v>
      </c>
      <c r="F121" s="18"/>
      <c r="G121" s="20" t="s">
        <v>13</v>
      </c>
    </row>
    <row r="122" spans="3:7" ht="12.75" hidden="1">
      <c r="C122" s="2"/>
      <c r="D122" s="2"/>
      <c r="E122" s="6"/>
      <c r="F122" s="2"/>
      <c r="G122" s="6"/>
    </row>
    <row r="123" spans="1:7" ht="12.75" hidden="1">
      <c r="A123" s="8"/>
      <c r="B123" s="19"/>
      <c r="C123" s="20" t="s">
        <v>7</v>
      </c>
      <c r="D123" s="18"/>
      <c r="E123" s="20" t="s">
        <v>6</v>
      </c>
      <c r="F123" s="18"/>
      <c r="G123" s="20" t="s">
        <v>13</v>
      </c>
    </row>
    <row r="124" spans="3:7" ht="12.75" hidden="1">
      <c r="C124" s="2"/>
      <c r="D124" s="2"/>
      <c r="E124" s="6"/>
      <c r="F124" s="2"/>
      <c r="G124" s="6"/>
    </row>
    <row r="125" spans="1:7" ht="12.75" hidden="1">
      <c r="A125" s="8"/>
      <c r="B125" s="8"/>
      <c r="C125" s="20" t="s">
        <v>7</v>
      </c>
      <c r="D125" s="18"/>
      <c r="E125" s="20" t="s">
        <v>6</v>
      </c>
      <c r="F125" s="18"/>
      <c r="G125" s="20" t="s">
        <v>13</v>
      </c>
    </row>
    <row r="126" spans="3:7" ht="12.75" hidden="1">
      <c r="C126" s="2"/>
      <c r="D126" s="2"/>
      <c r="E126" s="6"/>
      <c r="F126" s="2"/>
      <c r="G126" s="6"/>
    </row>
    <row r="127" spans="1:7" ht="12.75" hidden="1">
      <c r="A127" s="8"/>
      <c r="B127" s="8"/>
      <c r="C127" s="20" t="s">
        <v>7</v>
      </c>
      <c r="D127" s="18"/>
      <c r="E127" s="20" t="s">
        <v>6</v>
      </c>
      <c r="F127" s="18"/>
      <c r="G127" s="20" t="s">
        <v>13</v>
      </c>
    </row>
    <row r="128" spans="3:7" ht="12.75" hidden="1">
      <c r="C128" s="2"/>
      <c r="D128" s="2"/>
      <c r="E128" s="6"/>
      <c r="F128" s="2"/>
      <c r="G128" s="6"/>
    </row>
    <row r="129" spans="1:7" ht="12.75" hidden="1">
      <c r="A129" s="8"/>
      <c r="B129" s="8"/>
      <c r="C129" s="20" t="s">
        <v>7</v>
      </c>
      <c r="D129" s="18"/>
      <c r="E129" s="20" t="s">
        <v>6</v>
      </c>
      <c r="F129" s="18"/>
      <c r="G129" s="20" t="s">
        <v>13</v>
      </c>
    </row>
    <row r="130" spans="3:7" ht="12.75" hidden="1">
      <c r="C130" s="2"/>
      <c r="D130" s="2"/>
      <c r="E130" s="6"/>
      <c r="F130" s="2"/>
      <c r="G130" s="6"/>
    </row>
    <row r="131" spans="1:7" ht="12.75" hidden="1">
      <c r="A131" s="8"/>
      <c r="B131" s="8"/>
      <c r="C131" s="20" t="s">
        <v>7</v>
      </c>
      <c r="D131" s="18"/>
      <c r="E131" s="20" t="s">
        <v>6</v>
      </c>
      <c r="F131" s="18"/>
      <c r="G131" s="20" t="s">
        <v>13</v>
      </c>
    </row>
    <row r="132" spans="3:7" ht="12.75" hidden="1">
      <c r="C132" s="2"/>
      <c r="D132" s="2"/>
      <c r="E132" s="6"/>
      <c r="F132" s="2"/>
      <c r="G132" s="6"/>
    </row>
    <row r="133" spans="1:7" ht="12.75" hidden="1">
      <c r="A133" s="8"/>
      <c r="B133" s="19"/>
      <c r="C133" s="20" t="s">
        <v>7</v>
      </c>
      <c r="D133" s="18"/>
      <c r="E133" s="20" t="s">
        <v>6</v>
      </c>
      <c r="F133" s="18"/>
      <c r="G133" s="20" t="s">
        <v>13</v>
      </c>
    </row>
    <row r="134" spans="3:7" ht="12.75" hidden="1">
      <c r="C134" s="2"/>
      <c r="D134" s="2"/>
      <c r="E134" s="6"/>
      <c r="F134" s="2"/>
      <c r="G134" s="6"/>
    </row>
    <row r="135" spans="1:7" ht="12.75" hidden="1">
      <c r="A135" s="8"/>
      <c r="B135" s="8"/>
      <c r="C135" s="20" t="s">
        <v>7</v>
      </c>
      <c r="D135" s="18"/>
      <c r="E135" s="20" t="s">
        <v>6</v>
      </c>
      <c r="F135" s="18"/>
      <c r="G135" s="20" t="s">
        <v>13</v>
      </c>
    </row>
    <row r="136" spans="3:7" ht="12.75" hidden="1">
      <c r="C136" s="2"/>
      <c r="D136" s="2"/>
      <c r="E136" s="6"/>
      <c r="F136" s="2"/>
      <c r="G136" s="6"/>
    </row>
    <row r="137" spans="1:7" ht="12.75" hidden="1">
      <c r="A137" s="8"/>
      <c r="B137" s="8"/>
      <c r="C137" s="20" t="s">
        <v>7</v>
      </c>
      <c r="D137" s="18"/>
      <c r="E137" s="20" t="s">
        <v>6</v>
      </c>
      <c r="F137" s="18"/>
      <c r="G137" s="20" t="s">
        <v>13</v>
      </c>
    </row>
    <row r="138" spans="3:7" ht="12.75" hidden="1">
      <c r="C138" s="2"/>
      <c r="D138" s="2"/>
      <c r="E138" s="6"/>
      <c r="F138" s="2"/>
      <c r="G138" s="6"/>
    </row>
    <row r="139" spans="1:7" ht="12.75" hidden="1">
      <c r="A139" s="8"/>
      <c r="B139" s="8"/>
      <c r="C139" s="20" t="s">
        <v>7</v>
      </c>
      <c r="D139" s="18"/>
      <c r="E139" s="20" t="s">
        <v>6</v>
      </c>
      <c r="F139" s="18"/>
      <c r="G139" s="20" t="s">
        <v>13</v>
      </c>
    </row>
    <row r="140" spans="3:7" ht="12.75" hidden="1">
      <c r="C140" s="2"/>
      <c r="D140" s="2"/>
      <c r="E140" s="6"/>
      <c r="F140" s="2"/>
      <c r="G140" s="6"/>
    </row>
    <row r="141" spans="1:7" ht="12.75" hidden="1">
      <c r="A141" s="8"/>
      <c r="B141" s="8"/>
      <c r="C141" s="20" t="s">
        <v>7</v>
      </c>
      <c r="D141" s="18"/>
      <c r="E141" s="20" t="s">
        <v>6</v>
      </c>
      <c r="F141" s="18"/>
      <c r="G141" s="20" t="s">
        <v>13</v>
      </c>
    </row>
    <row r="142" spans="3:7" ht="12.75" hidden="1">
      <c r="C142" s="2"/>
      <c r="D142" s="2"/>
      <c r="E142" s="6"/>
      <c r="F142" s="2"/>
      <c r="G142" s="6"/>
    </row>
    <row r="143" spans="1:7" ht="12.75" hidden="1">
      <c r="A143" s="8"/>
      <c r="B143" s="19"/>
      <c r="C143" s="20" t="s">
        <v>7</v>
      </c>
      <c r="D143" s="18"/>
      <c r="E143" s="20" t="s">
        <v>6</v>
      </c>
      <c r="F143" s="18"/>
      <c r="G143" s="20" t="s">
        <v>13</v>
      </c>
    </row>
    <row r="144" spans="3:7" ht="12.75" hidden="1">
      <c r="C144" s="2"/>
      <c r="D144" s="2"/>
      <c r="E144" s="6"/>
      <c r="F144" s="2"/>
      <c r="G144" s="6"/>
    </row>
    <row r="145" spans="1:7" ht="12.75" hidden="1">
      <c r="A145" s="8"/>
      <c r="B145" s="8"/>
      <c r="C145" s="20" t="s">
        <v>7</v>
      </c>
      <c r="D145" s="18"/>
      <c r="E145" s="20" t="s">
        <v>6</v>
      </c>
      <c r="F145" s="18"/>
      <c r="G145" s="20" t="s">
        <v>13</v>
      </c>
    </row>
    <row r="146" spans="3:7" ht="12.75" hidden="1">
      <c r="C146" s="2"/>
      <c r="D146" s="2"/>
      <c r="E146" s="6"/>
      <c r="F146" s="2"/>
      <c r="G146" s="6"/>
    </row>
    <row r="147" spans="1:7" ht="12.75" hidden="1">
      <c r="A147" s="8"/>
      <c r="B147" s="8"/>
      <c r="C147" s="20" t="s">
        <v>7</v>
      </c>
      <c r="D147" s="18"/>
      <c r="E147" s="20" t="s">
        <v>6</v>
      </c>
      <c r="F147" s="18"/>
      <c r="G147" s="20" t="s">
        <v>13</v>
      </c>
    </row>
    <row r="148" spans="3:7" ht="12.75" hidden="1">
      <c r="C148" s="2"/>
      <c r="D148" s="2"/>
      <c r="E148" s="6"/>
      <c r="F148" s="2"/>
      <c r="G148" s="6"/>
    </row>
    <row r="149" spans="1:7" ht="12.75" hidden="1">
      <c r="A149" s="8"/>
      <c r="B149" s="8"/>
      <c r="C149" s="20" t="s">
        <v>7</v>
      </c>
      <c r="D149" s="18"/>
      <c r="E149" s="20" t="s">
        <v>6</v>
      </c>
      <c r="F149" s="18"/>
      <c r="G149" s="20" t="s">
        <v>13</v>
      </c>
    </row>
    <row r="150" spans="3:7" ht="12.75" hidden="1">
      <c r="C150" s="2"/>
      <c r="D150" s="2"/>
      <c r="E150" s="6"/>
      <c r="F150" s="2"/>
      <c r="G150" s="6"/>
    </row>
    <row r="151" spans="1:7" ht="12.75" hidden="1">
      <c r="A151" s="8"/>
      <c r="B151" s="8"/>
      <c r="C151" s="20" t="s">
        <v>7</v>
      </c>
      <c r="D151" s="18"/>
      <c r="E151" s="20" t="s">
        <v>6</v>
      </c>
      <c r="F151" s="18"/>
      <c r="G151" s="20" t="s">
        <v>13</v>
      </c>
    </row>
    <row r="152" spans="3:7" ht="12.75" hidden="1">
      <c r="C152" s="2"/>
      <c r="D152" s="2"/>
      <c r="E152" s="6"/>
      <c r="F152" s="2"/>
      <c r="G152" s="6"/>
    </row>
    <row r="153" spans="1:7" ht="12.75" hidden="1">
      <c r="A153" s="8"/>
      <c r="B153" s="19"/>
      <c r="C153" s="20" t="s">
        <v>7</v>
      </c>
      <c r="D153" s="18"/>
      <c r="E153" s="20" t="s">
        <v>6</v>
      </c>
      <c r="F153" s="18"/>
      <c r="G153" s="20" t="s">
        <v>13</v>
      </c>
    </row>
  </sheetData>
  <sheetProtection password="CAC9" sheet="1" formatCells="0" formatRows="0"/>
  <mergeCells count="1">
    <mergeCell ref="A1:H1"/>
  </mergeCells>
  <conditionalFormatting sqref="C55 E55 G55 C57 E57 G57 C59 E59 G59 C61 E61 G61 G93 C63 E63 G63 C65 E65 G65 C67 E67 G67 C69 E69 G69 C71 E71 G71 C73 E73 G73 C75 E75 G75 C77 E77 G77 C79 E79 G79 C81 E81 G81 C83 E83 G83 C85 E85 G85 C87 E87 G87 C89 E89 G89 C91 E91 G91 C93 E93 C95 E95 G95 C97 E97 G97 C99 E99 G99 C101 E101 G101 G133 C103 E103 G103 C105 E105 G105 C107 E107 G107 C109 E109 G109 C111 E111 G111 C113 E113 G113 C115 E115 G115 C117 E117 G117 C119 E119 G119 C121 E121 G121 C123 E123 G123 C125 E125 G125 C127 E127 G127 C129 E129 G129 C131 E131 G131 C133 E133 G153 C135 E135 G135 C137 E137 G137 C139 E139 G139 C141 E141 G141 C143 E143 G143 C145 E145 G145 C147 E147 G147 C149 E149 G149 C151 E151 G151 C153 E153 A52 C52 E52 G52 C8 A14 A16 A18 A20 A22 A24 A26 A28 A30 A32 A34 A36 A38 A40 A42 A44 A46 A48 A50 C50 C48 C46 C44 C42 C40 C38 C36 C34 C32 C30 C28 C26 C24 C22 C20 C18 C16 C14 E8 G8 E14 E16 E18 E20 E22 E24 E26 E28 E30 E32 E34 E36 E38 E40 E42 E44 E46 E48 E50 G50 G48 G46 G44 G42 G40 G38 G36 G34 G32 G30 G28 G26 G24 G22 G20 G18 G16 G14 A5 C5 G5 E5 A8 C11 E11 G11 A11">
    <cfRule type="expression" priority="1" dxfId="1" stopIfTrue="1">
      <formula>$A$2="1"</formula>
    </cfRule>
  </conditionalFormatting>
  <printOptions/>
  <pageMargins left="0.3937007874015748" right="0.3937007874015748" top="0.5905511811023623" bottom="0.3937007874015748" header="0.1968503937007874" footer="0.1968503937007874"/>
  <pageSetup horizontalDpi="600" verticalDpi="600" orientation="landscape" paperSize="9" r:id="rId1"/>
  <headerFooter alignWithMargins="0">
    <oddFooter>&amp;C&amp;7Карта оценки профессиональных рисков №46. Страница &amp;P из &amp;N.</oddFooter>
  </headerFooter>
</worksheet>
</file>

<file path=xl/worksheets/sheet3.xml><?xml version="1.0" encoding="utf-8"?>
<worksheet xmlns="http://schemas.openxmlformats.org/spreadsheetml/2006/main" xmlns:r="http://schemas.openxmlformats.org/officeDocument/2006/relationships">
  <sheetPr codeName="Лист47">
    <tabColor indexed="41"/>
  </sheetPr>
  <dimension ref="A1:E201"/>
  <sheetViews>
    <sheetView zoomScalePageLayoutView="0" workbookViewId="0" topLeftCell="A52">
      <selection activeCell="K191" sqref="K191"/>
    </sheetView>
  </sheetViews>
  <sheetFormatPr defaultColWidth="9.00390625" defaultRowHeight="12.75"/>
  <cols>
    <col min="1" max="1" width="10.00390625" style="3" customWidth="1"/>
    <col min="2" max="2" width="71.375" style="3" customWidth="1"/>
    <col min="3" max="3" width="10.00390625" style="3" customWidth="1"/>
    <col min="4" max="4" width="94.25390625" style="3" hidden="1" customWidth="1"/>
    <col min="5" max="16384" width="9.125" style="3" customWidth="1"/>
  </cols>
  <sheetData>
    <row r="1" spans="1:4" ht="18.75">
      <c r="A1" s="119" t="s">
        <v>222</v>
      </c>
      <c r="B1" s="120"/>
      <c r="C1" s="120"/>
      <c r="D1" s="69" t="str">
        <f aca="true" t="shared" si="0" ref="D1:D16">A1</f>
        <v>Контрольный лист</v>
      </c>
    </row>
    <row r="2" spans="1:4" ht="15.75">
      <c r="A2" s="121" t="s">
        <v>223</v>
      </c>
      <c r="B2" s="122"/>
      <c r="C2" s="122"/>
      <c r="D2" s="68" t="str">
        <f t="shared" si="0"/>
        <v>по идентификации опасностей, представляющих угрозу жизни и здоровью работников</v>
      </c>
    </row>
    <row r="3" spans="1:4" ht="31.5">
      <c r="A3" s="123" t="str">
        <f>IF(1!A1&lt;&gt;"",1!A1,"")</f>
        <v>Государственное автономное профессиональное образовательное учреждение Республики Саха (Якутия) "Региональный технический колледж в г.Мирном"</v>
      </c>
      <c r="B3" s="124"/>
      <c r="C3" s="124"/>
      <c r="D3" s="68" t="str">
        <f t="shared" si="0"/>
        <v>Государственное автономное профессиональное образовательное учреждение Республики Саха (Якутия) "Региональный технический колледж в г.Мирном"</v>
      </c>
    </row>
    <row r="4" spans="1:4" s="14" customFormat="1" ht="5.25">
      <c r="A4" s="117"/>
      <c r="B4" s="125"/>
      <c r="C4" s="125"/>
      <c r="D4" s="71">
        <f t="shared" si="0"/>
        <v>0</v>
      </c>
    </row>
    <row r="5" spans="1:4" ht="12.75">
      <c r="A5" s="113" t="s">
        <v>22</v>
      </c>
      <c r="B5" s="114"/>
      <c r="C5" s="114"/>
      <c r="D5" s="61" t="str">
        <f t="shared" si="0"/>
        <v>Наименование структурного подразделения:</v>
      </c>
    </row>
    <row r="6" spans="1:4" ht="15">
      <c r="A6" s="115" t="str">
        <f>IF(1!B14&lt;&gt;"",1!B14,"")</f>
        <v>Специалисты</v>
      </c>
      <c r="B6" s="116"/>
      <c r="C6" s="116"/>
      <c r="D6" s="70" t="str">
        <f t="shared" si="0"/>
        <v>Специалисты</v>
      </c>
    </row>
    <row r="7" spans="1:4" s="14" customFormat="1" ht="5.25">
      <c r="A7" s="117"/>
      <c r="B7" s="118"/>
      <c r="C7" s="118"/>
      <c r="D7" s="71">
        <f t="shared" si="0"/>
        <v>0</v>
      </c>
    </row>
    <row r="8" spans="1:4" ht="12.75">
      <c r="A8" s="113" t="s">
        <v>224</v>
      </c>
      <c r="B8" s="114"/>
      <c r="C8" s="114"/>
      <c r="D8" s="61" t="str">
        <f t="shared" si="0"/>
        <v>Наименование профессии (должности) работника:</v>
      </c>
    </row>
    <row r="9" spans="1:4" ht="15">
      <c r="A9" s="115" t="str">
        <f>IF(1!A11&lt;&gt;"",1!A11,"")</f>
        <v>Бухгалтер первой категории (код: 20336)</v>
      </c>
      <c r="B9" s="116"/>
      <c r="C9" s="116"/>
      <c r="D9" s="70" t="str">
        <f t="shared" si="0"/>
        <v>Бухгалтер первой категории (код: 20336)</v>
      </c>
    </row>
    <row r="10" spans="1:4" s="14" customFormat="1" ht="5.25">
      <c r="A10" s="117"/>
      <c r="B10" s="118"/>
      <c r="C10" s="118"/>
      <c r="D10" s="71">
        <f t="shared" si="0"/>
        <v>0</v>
      </c>
    </row>
    <row r="11" spans="1:4" ht="12.75">
      <c r="A11" s="113" t="s">
        <v>225</v>
      </c>
      <c r="B11" s="114"/>
      <c r="C11" s="114"/>
      <c r="D11" s="61" t="str">
        <f t="shared" si="0"/>
        <v>Примечание:</v>
      </c>
    </row>
    <row r="12" spans="1:4" ht="15">
      <c r="A12" s="126"/>
      <c r="B12" s="127"/>
      <c r="C12" s="127"/>
      <c r="D12" s="70">
        <f t="shared" si="0"/>
        <v>0</v>
      </c>
    </row>
    <row r="13" spans="1:4" s="14" customFormat="1" ht="5.25">
      <c r="A13" s="117"/>
      <c r="B13" s="118"/>
      <c r="C13" s="118"/>
      <c r="D13" s="71">
        <f t="shared" si="0"/>
        <v>0</v>
      </c>
    </row>
    <row r="14" spans="1:4" ht="12.75">
      <c r="A14" s="113" t="s">
        <v>226</v>
      </c>
      <c r="B14" s="114"/>
      <c r="C14" s="114"/>
      <c r="D14" s="61" t="str">
        <f t="shared" si="0"/>
        <v>Дата:</v>
      </c>
    </row>
    <row r="15" spans="1:4" ht="15">
      <c r="A15" s="126"/>
      <c r="B15" s="127"/>
      <c r="C15" s="127"/>
      <c r="D15" s="70">
        <f t="shared" si="0"/>
        <v>0</v>
      </c>
    </row>
    <row r="16" spans="1:4" s="14" customFormat="1" ht="5.25">
      <c r="A16" s="117"/>
      <c r="B16" s="118"/>
      <c r="C16" s="118"/>
      <c r="D16" s="71">
        <f t="shared" si="0"/>
        <v>0</v>
      </c>
    </row>
    <row r="17" spans="1:3" s="10" customFormat="1" ht="30">
      <c r="A17" s="64" t="s">
        <v>221</v>
      </c>
      <c r="B17" s="64" t="s">
        <v>219</v>
      </c>
      <c r="C17" s="64" t="s">
        <v>220</v>
      </c>
    </row>
    <row r="18" spans="1:3" s="10" customFormat="1" ht="12.75">
      <c r="A18" s="72" t="str">
        <f>IF(ISERR(FIND(" ",1!A25)),"",LEFT(1!A25,FIND(" ",1!A25)-1))</f>
        <v>1.</v>
      </c>
      <c r="B18" s="74" t="str">
        <f>IF(ISERR(FIND(" ",1!A25)),"",MID(1!A25,FIND(" ",1!A25)+1,LEN(1!A25)))</f>
        <v>Механические опасности</v>
      </c>
      <c r="C18" s="66"/>
    </row>
    <row r="19" spans="1:5" s="49" customFormat="1" ht="24">
      <c r="A19" s="73" t="str">
        <f>IF(ISERR(FIND(" ",1!A26)),"",LEFT(1!A26,FIND(" ",1!A26)-1))</f>
        <v>1.1.</v>
      </c>
      <c r="B19" s="75" t="str">
        <f>IF(ISERR(FIND(" ",1!A26)),"",MID(1!A26,FIND(" ",1!A26)+1,LEN(1!A26)))</f>
        <v>Опасность падения из-за потери равновесия, в том числе при спотыкании или подскальзывании, при передвижении по скользким поверхностям или мокрым полам</v>
      </c>
      <c r="C19" s="67" t="str">
        <f>IF(1!I26&lt;&gt;" ","+","")</f>
        <v>+</v>
      </c>
      <c r="E19" s="58"/>
    </row>
    <row r="20" spans="1:5" s="50" customFormat="1" ht="24">
      <c r="A20" s="73" t="str">
        <f>IF(ISERR(FIND(" ",1!A27)),"",LEFT(1!A27,FIND(" ",1!A27)-1))</f>
        <v>1.2.</v>
      </c>
      <c r="B20" s="75" t="str">
        <f>IF(ISERR(FIND(" ",1!A27)),"",MID(1!A27,FIND(" ",1!A27)+1,LEN(1!A27)))</f>
        <v>Опасность падения с высоты, в том числе из-за отсутствия ограждения, из-за обрыва троса, в котлован, в шахту при подъеме или спуске при нештатной ситуации</v>
      </c>
      <c r="C20" s="67">
        <f>IF(1!I27&lt;&gt;" ","+","")</f>
      </c>
      <c r="E20" s="58"/>
    </row>
    <row r="21" spans="1:5" s="50" customFormat="1" ht="12.75">
      <c r="A21" s="73" t="str">
        <f>IF(ISERR(FIND(" ",1!A28)),"",LEFT(1!A28,FIND(" ",1!A28)-1))</f>
        <v>1.3.</v>
      </c>
      <c r="B21" s="75" t="str">
        <f>IF(ISERR(FIND(" ",1!A28)),"",MID(1!A28,FIND(" ",1!A28)+1,LEN(1!A28)))</f>
        <v>Опасность падения из-за внезапного появления на пути следования большого перепада высот</v>
      </c>
      <c r="C21" s="67">
        <f>IF(1!I28&lt;&gt;" ","+","")</f>
      </c>
      <c r="D21" s="49"/>
      <c r="E21" s="58"/>
    </row>
    <row r="22" spans="1:5" s="50" customFormat="1" ht="12.75">
      <c r="A22" s="73" t="str">
        <f>IF(ISERR(FIND(" ",1!A29)),"",LEFT(1!A29,FIND(" ",1!A29)-1))</f>
        <v>1.4.</v>
      </c>
      <c r="B22" s="75" t="str">
        <f>IF(ISERR(FIND(" ",1!A29)),"",MID(1!A29,FIND(" ",1!A29)+1,LEN(1!A29)))</f>
        <v>Опасность удара</v>
      </c>
      <c r="C22" s="67">
        <f>IF(1!I29&lt;&gt;" ","+","")</f>
      </c>
      <c r="E22" s="58"/>
    </row>
    <row r="23" spans="1:5" s="50" customFormat="1" ht="24">
      <c r="A23" s="73" t="str">
        <f>IF(ISERR(FIND(" ",1!A30)),"",LEFT(1!A30,FIND(" ",1!A30)-1))</f>
        <v>1.5.</v>
      </c>
      <c r="B23" s="75" t="str">
        <f>IF(ISERR(FIND(" ",1!A30)),"",MID(1!A30,FIND(" ",1!A30)+1,LEN(1!A30)))</f>
        <v>Опасность быть уколотым или проткнутым в результате воздействия движущихся колющих частей механизмов, машин</v>
      </c>
      <c r="C23" s="67">
        <f>IF(1!I30&lt;&gt;" ","+","")</f>
      </c>
      <c r="D23" s="49"/>
      <c r="E23" s="58"/>
    </row>
    <row r="24" spans="1:5" s="50" customFormat="1" ht="12.75">
      <c r="A24" s="73" t="str">
        <f>IF(ISERR(FIND(" ",1!A31)),"",LEFT(1!A31,FIND(" ",1!A31)-1))</f>
        <v>1.6.</v>
      </c>
      <c r="B24" s="75" t="str">
        <f>IF(ISERR(FIND(" ",1!A31)),"",MID(1!A31,FIND(" ",1!A31)+1,LEN(1!A31)))</f>
        <v>Опасность натыкания на неподвижную колющую поверхность (острие)</v>
      </c>
      <c r="C24" s="67">
        <f>IF(1!I31&lt;&gt;" ","+","")</f>
      </c>
      <c r="E24" s="58"/>
    </row>
    <row r="25" spans="1:5" s="50" customFormat="1" ht="12.75">
      <c r="A25" s="73" t="str">
        <f>IF(ISERR(FIND(" ",1!A32)),"",LEFT(1!A32,FIND(" ",1!A32)-1))</f>
        <v>1.7.</v>
      </c>
      <c r="B25" s="75" t="str">
        <f>IF(ISERR(FIND(" ",1!A32)),"",MID(1!A32,FIND(" ",1!A32)+1,LEN(1!A32)))</f>
        <v>Опасность запутаться, в том числе в растянутых по полу сварочных проводах, тросах, нитях</v>
      </c>
      <c r="C25" s="67">
        <f>IF(1!I32&lt;&gt;" ","+","")</f>
      </c>
      <c r="D25" s="49"/>
      <c r="E25" s="58"/>
    </row>
    <row r="26" spans="1:5" s="50" customFormat="1" ht="12.75">
      <c r="A26" s="73" t="str">
        <f>IF(ISERR(FIND(" ",1!A33)),"",LEFT(1!A33,FIND(" ",1!A33)-1))</f>
        <v>1.8.</v>
      </c>
      <c r="B26" s="75" t="str">
        <f>IF(ISERR(FIND(" ",1!A33)),"",MID(1!A33,FIND(" ",1!A33)+1,LEN(1!A33)))</f>
        <v>Опасность затягивания или попадания в ловушку</v>
      </c>
      <c r="C26" s="67">
        <f>IF(1!I33&lt;&gt;" ","+","")</f>
      </c>
      <c r="E26" s="58"/>
    </row>
    <row r="27" spans="1:5" s="50" customFormat="1" ht="12.75">
      <c r="A27" s="73" t="str">
        <f>IF(ISERR(FIND(" ",1!A34)),"",LEFT(1!A34,FIND(" ",1!A34)-1))</f>
        <v>1.9.</v>
      </c>
      <c r="B27" s="75" t="str">
        <f>IF(ISERR(FIND(" ",1!A34)),"",MID(1!A34,FIND(" ",1!A34)+1,LEN(1!A34)))</f>
        <v>Опасность затягивания в подвижные части машин и механизмов</v>
      </c>
      <c r="C27" s="67">
        <f>IF(1!I34&lt;&gt;" ","+","")</f>
      </c>
      <c r="D27" s="49"/>
      <c r="E27" s="58"/>
    </row>
    <row r="28" spans="1:5" s="50" customFormat="1" ht="12.75">
      <c r="A28" s="73" t="str">
        <f>IF(ISERR(FIND(" ",1!A35)),"",LEFT(1!A35,FIND(" ",1!A35)-1))</f>
        <v>1.10.</v>
      </c>
      <c r="B28" s="75" t="str">
        <f>IF(ISERR(FIND(" ",1!A35)),"",MID(1!A35,FIND(" ",1!A35)+1,LEN(1!A35)))</f>
        <v>Опасность наматывания волос, частей одежды, средств индивидуальной защиты</v>
      </c>
      <c r="C28" s="67">
        <f>IF(1!I35&lt;&gt;" ","+","")</f>
      </c>
      <c r="E28" s="58"/>
    </row>
    <row r="29" spans="1:5" s="50" customFormat="1" ht="12.75">
      <c r="A29" s="73" t="str">
        <f>IF(ISERR(FIND(" ",1!A36)),"",LEFT(1!A36,FIND(" ",1!A36)-1))</f>
        <v>1.11.</v>
      </c>
      <c r="B29" s="75" t="str">
        <f>IF(ISERR(FIND(" ",1!A36)),"",MID(1!A36,FIND(" ",1!A36)+1,LEN(1!A36)))</f>
        <v>Опасность воздействия жидкости под давлением при выбросе (прорыве)</v>
      </c>
      <c r="C29" s="67">
        <f>IF(1!I36&lt;&gt;" ","+","")</f>
      </c>
      <c r="D29" s="49"/>
      <c r="E29" s="58"/>
    </row>
    <row r="30" spans="1:5" s="50" customFormat="1" ht="12.75">
      <c r="A30" s="73" t="str">
        <f>IF(ISERR(FIND(" ",1!A37)),"",LEFT(1!A37,FIND(" ",1!A37)-1))</f>
        <v>1.12.</v>
      </c>
      <c r="B30" s="75" t="str">
        <f>IF(ISERR(FIND(" ",1!A37)),"",MID(1!A37,FIND(" ",1!A37)+1,LEN(1!A37)))</f>
        <v>Опасность воздействия газа под давлением при выбросе (прорыве)</v>
      </c>
      <c r="C30" s="67">
        <f>IF(1!I37&lt;&gt;" ","+","")</f>
      </c>
      <c r="E30" s="58"/>
    </row>
    <row r="31" spans="1:5" s="50" customFormat="1" ht="12.75">
      <c r="A31" s="73" t="str">
        <f>IF(ISERR(FIND(" ",1!A38)),"",LEFT(1!A38,FIND(" ",1!A38)-1))</f>
        <v>1.13.</v>
      </c>
      <c r="B31" s="75" t="str">
        <f>IF(ISERR(FIND(" ",1!A38)),"",MID(1!A38,FIND(" ",1!A38)+1,LEN(1!A38)))</f>
        <v>Опасность воздействия механического упругого элемента</v>
      </c>
      <c r="C31" s="67">
        <f>IF(1!I38&lt;&gt;" ","+","")</f>
      </c>
      <c r="D31" s="49"/>
      <c r="E31" s="58"/>
    </row>
    <row r="32" spans="1:5" s="50" customFormat="1" ht="12.75">
      <c r="A32" s="73" t="str">
        <f>IF(ISERR(FIND(" ",1!A39)),"",LEFT(1!A39,FIND(" ",1!A39)-1))</f>
        <v>1.14.</v>
      </c>
      <c r="B32" s="75" t="str">
        <f>IF(ISERR(FIND(" ",1!A39)),"",MID(1!A39,FIND(" ",1!A39)+1,LEN(1!A39)))</f>
        <v>Опасность травмирования от трения или абразивного воздействия при соприкосновении</v>
      </c>
      <c r="C32" s="67">
        <f>IF(1!I39&lt;&gt;" ","+","")</f>
      </c>
      <c r="E32" s="58"/>
    </row>
    <row r="33" spans="1:5" s="50" customFormat="1" ht="36">
      <c r="A33" s="73" t="str">
        <f>IF(ISERR(FIND(" ",1!A40)),"",LEFT(1!A40,FIND(" ",1!A40)-1))</f>
        <v>1.15.</v>
      </c>
      <c r="B33" s="75" t="str">
        <f>IF(ISERR(FIND(" ",1!A40)),"",MID(1!A40,FIND(" ",1!A40)+1,LEN(1!A40)))</f>
        <v>Опасность раздавливания, в том числе из-за наезда транспортного средства, из-за попадания под движущиеся части механизмов, из-за обрушения горной породы, из-за падения пиломатериалов, из-за падения</v>
      </c>
      <c r="C33" s="67">
        <f>IF(1!I40&lt;&gt;" ","+","")</f>
      </c>
      <c r="D33" s="49"/>
      <c r="E33" s="58"/>
    </row>
    <row r="34" spans="1:5" s="50" customFormat="1" ht="12.75">
      <c r="A34" s="73" t="str">
        <f>IF(ISERR(FIND(" ",1!A41)),"",LEFT(1!A41,FIND(" ",1!A41)-1))</f>
        <v>1.16.</v>
      </c>
      <c r="B34" s="75" t="str">
        <f>IF(ISERR(FIND(" ",1!A41)),"",MID(1!A41,FIND(" ",1!A41)+1,LEN(1!A41)))</f>
        <v>Опасность падения груза</v>
      </c>
      <c r="C34" s="67">
        <f>IF(1!I41&lt;&gt;" ","+","")</f>
      </c>
      <c r="E34" s="58"/>
    </row>
    <row r="35" spans="1:5" s="50" customFormat="1" ht="24">
      <c r="A35" s="73" t="str">
        <f>IF(ISERR(FIND(" ",1!A42)),"",LEFT(1!A42,FIND(" ",1!A42)-1))</f>
        <v>1.17.</v>
      </c>
      <c r="B35" s="75" t="str">
        <f>IF(ISERR(FIND(" ",1!A42)),"",MID(1!A42,FIND(" ",1!A42)+1,LEN(1!A42)))</f>
        <v>Опасность разрезания, отрезания от воздействия острых кромок при контакте с незащищенными участками тела</v>
      </c>
      <c r="C35" s="67">
        <f>IF(1!I42&lt;&gt;" ","+","")</f>
      </c>
      <c r="D35" s="49"/>
      <c r="E35" s="58"/>
    </row>
    <row r="36" spans="1:5" s="50" customFormat="1" ht="36">
      <c r="A36" s="73" t="str">
        <f>IF(ISERR(FIND(" ",1!A43)),"",LEFT(1!A43,FIND(" ",1!A43)-1))</f>
        <v>1.18.</v>
      </c>
      <c r="B36" s="75" t="str">
        <f>IF(ISERR(FIND(" ",1!A43)),"",MID(1!A43,FIND(" ",1!A43)+1,LEN(1!A43)))</f>
        <v>Опасность пореза частей тела, в том числе кромкой листа бумаги, канцелярским ножом, ножницами, острыми кромками металлической стружки (при механической обработке металлических заготовок и деталей)</v>
      </c>
      <c r="C36" s="67" t="str">
        <f>IF(1!I43&lt;&gt;" ","+","")</f>
        <v>+</v>
      </c>
      <c r="E36" s="58"/>
    </row>
    <row r="37" spans="1:5" s="50" customFormat="1" ht="12.75">
      <c r="A37" s="73" t="str">
        <f>IF(ISERR(FIND(" ",1!A44)),"",LEFT(1!A44,FIND(" ",1!A44)-1))</f>
        <v>1.19.</v>
      </c>
      <c r="B37" s="75" t="str">
        <f>IF(ISERR(FIND(" ",1!A44)),"",MID(1!A44,FIND(" ",1!A44)+1,LEN(1!A44)))</f>
        <v>Опасность от воздействия режущих инструментов (дисковые ножи, дисковые пилы)</v>
      </c>
      <c r="C37" s="67">
        <f>IF(1!I44&lt;&gt;" ","+","")</f>
      </c>
      <c r="D37" s="49"/>
      <c r="E37" s="58"/>
    </row>
    <row r="38" spans="1:5" s="50" customFormat="1" ht="12.75">
      <c r="A38" s="73" t="str">
        <f>IF(ISERR(FIND(" ",1!A45)),"",LEFT(1!A45,FIND(" ",1!A45)-1))</f>
        <v>1.20.</v>
      </c>
      <c r="B38" s="75" t="str">
        <f>IF(ISERR(FIND(" ",1!A45)),"",MID(1!A45,FIND(" ",1!A45)+1,LEN(1!A45)))</f>
        <v>Опасность разрыва</v>
      </c>
      <c r="C38" s="67">
        <f>IF(1!I45&lt;&gt;" ","+","")</f>
      </c>
      <c r="E38" s="58"/>
    </row>
    <row r="39" spans="1:5" s="50" customFormat="1" ht="48">
      <c r="A39" s="73" t="str">
        <f>IF(ISERR(FIND(" ",1!A46)),"",LEFT(1!A46,FIND(" ",1!A46)-1))</f>
        <v>1.21.</v>
      </c>
      <c r="B39" s="75" t="str">
        <f>IF(ISERR(FIND(" ",1!A46)),"",MID(1!A46,FIND(" ",1!A46)+1,LEN(1!A46)))</f>
        <v>Опасность травмирования, в том числе в результате выброса подвижной обрабатываемой детали, падающими или выбрасываемыми предметами, движущимися частями оборудования, осколками при обрушении горной породы, снегом и (или) льдом, упавшими с крыш зданий и сооружений</v>
      </c>
      <c r="C39" s="67">
        <f>IF(1!I46&lt;&gt;" ","+","")</f>
      </c>
      <c r="D39" s="49"/>
      <c r="E39" s="58"/>
    </row>
    <row r="40" spans="1:3" ht="12.75">
      <c r="A40" s="72" t="str">
        <f>IF(ISERR(FIND(" ",1!A47)),"",LEFT(1!A47,FIND(" ",1!A47)-1))</f>
        <v>2.</v>
      </c>
      <c r="B40" s="74" t="str">
        <f>IF(ISERR(FIND(" ",1!A47)),"",MID(1!A47,FIND(" ",1!A47)+1,LEN(1!A47)))</f>
        <v>Электрические опасности</v>
      </c>
      <c r="C40" s="66"/>
    </row>
    <row r="41" spans="1:5" s="50" customFormat="1" ht="24">
      <c r="A41" s="73" t="str">
        <f>IF(ISERR(FIND(" ",1!A48)),"",LEFT(1!A48,FIND(" ",1!A48)-1))</f>
        <v>2.1.</v>
      </c>
      <c r="B41" s="75" t="str">
        <f>IF(ISERR(FIND(" ",1!A48)),"",MID(1!A48,FIND(" ",1!A48)+1,LEN(1!A48)))</f>
        <v>Опасность поражения током вследствие прямого контакта с токоведущими частями из-за касания незащищенными частями тела деталей, находящихся под напряжением</v>
      </c>
      <c r="C41" s="67">
        <f>IF(1!I48&lt;&gt;" ","+","")</f>
      </c>
      <c r="E41" s="58"/>
    </row>
    <row r="42" spans="1:5" s="50" customFormat="1" ht="24">
      <c r="A42" s="73" t="str">
        <f>IF(ISERR(FIND(" ",1!A49)),"",LEFT(1!A49,FIND(" ",1!A49)-1))</f>
        <v>2.2.</v>
      </c>
      <c r="B42" s="75" t="str">
        <f>IF(ISERR(FIND(" ",1!A49)),"",MID(1!A49,FIND(" ",1!A49)+1,LEN(1!A49)))</f>
        <v>Опасность поражения током вследствие контакта с токоведущими частями, которые находятся под напряжением из-за неисправного состояния (косвенный контакт)</v>
      </c>
      <c r="C42" s="67" t="str">
        <f>IF(1!I49&lt;&gt;" ","+","")</f>
        <v>+</v>
      </c>
      <c r="E42" s="58"/>
    </row>
    <row r="43" spans="1:5" s="50" customFormat="1" ht="12.75">
      <c r="A43" s="73" t="str">
        <f>IF(ISERR(FIND(" ",1!A50)),"",LEFT(1!A50,FIND(" ",1!A50)-1))</f>
        <v>2.3.</v>
      </c>
      <c r="B43" s="75" t="str">
        <f>IF(ISERR(FIND(" ",1!A50)),"",MID(1!A50,FIND(" ",1!A50)+1,LEN(1!A50)))</f>
        <v>Опасность поражения электростатическим зарядом</v>
      </c>
      <c r="C43" s="67">
        <f>IF(1!I50&lt;&gt;" ","+","")</f>
      </c>
      <c r="E43" s="58"/>
    </row>
    <row r="44" spans="1:5" s="50" customFormat="1" ht="12.75">
      <c r="A44" s="73" t="str">
        <f>IF(ISERR(FIND(" ",1!A51)),"",LEFT(1!A51,FIND(" ",1!A51)-1))</f>
        <v>2.4.</v>
      </c>
      <c r="B44" s="75" t="str">
        <f>IF(ISERR(FIND(" ",1!A51)),"",MID(1!A51,FIND(" ",1!A51)+1,LEN(1!A51)))</f>
        <v>Опасность поражения током от наведенного напряжения на рабочем месте</v>
      </c>
      <c r="C44" s="67">
        <f>IF(1!I51&lt;&gt;" ","+","")</f>
      </c>
      <c r="E44" s="58"/>
    </row>
    <row r="45" spans="1:5" s="50" customFormat="1" ht="12.75">
      <c r="A45" s="73" t="str">
        <f>IF(ISERR(FIND(" ",1!A52)),"",LEFT(1!A52,FIND(" ",1!A52)-1))</f>
        <v>2.5.</v>
      </c>
      <c r="B45" s="75" t="str">
        <f>IF(ISERR(FIND(" ",1!A52)),"",MID(1!A52,FIND(" ",1!A52)+1,LEN(1!A52)))</f>
        <v>Опасность поражения вследствие возникновения электрической дуги</v>
      </c>
      <c r="C45" s="67">
        <f>IF(1!I52&lt;&gt;" ","+","")</f>
      </c>
      <c r="E45" s="58"/>
    </row>
    <row r="46" spans="1:5" s="50" customFormat="1" ht="12.75">
      <c r="A46" s="73" t="str">
        <f>IF(ISERR(FIND(" ",1!A53)),"",LEFT(1!A53,FIND(" ",1!A53)-1))</f>
        <v>2.6.</v>
      </c>
      <c r="B46" s="75" t="str">
        <f>IF(ISERR(FIND(" ",1!A53)),"",MID(1!A53,FIND(" ",1!A53)+1,LEN(1!A53)))</f>
        <v>Опасность поражения при прямом попадании молнии</v>
      </c>
      <c r="C46" s="67">
        <f>IF(1!I53&lt;&gt;" ","+","")</f>
      </c>
      <c r="E46" s="58"/>
    </row>
    <row r="47" spans="1:5" s="50" customFormat="1" ht="12.75">
      <c r="A47" s="73" t="str">
        <f>IF(ISERR(FIND(" ",1!A54)),"",LEFT(1!A54,FIND(" ",1!A54)-1))</f>
        <v>2.7.</v>
      </c>
      <c r="B47" s="75" t="str">
        <f>IF(ISERR(FIND(" ",1!A54)),"",MID(1!A54,FIND(" ",1!A54)+1,LEN(1!A54)))</f>
        <v>Опасность косвенного поражения молнией</v>
      </c>
      <c r="C47" s="67">
        <f>IF(1!I54&lt;&gt;" ","+","")</f>
      </c>
      <c r="E47" s="58"/>
    </row>
    <row r="48" spans="1:3" s="50" customFormat="1" ht="12.75">
      <c r="A48" s="72" t="str">
        <f>IF(ISERR(FIND(" ",1!A55)),"",LEFT(1!A55,FIND(" ",1!A55)-1))</f>
        <v>3.</v>
      </c>
      <c r="B48" s="74" t="str">
        <f>IF(ISERR(FIND(" ",1!A55)),"",MID(1!A55,FIND(" ",1!A55)+1,LEN(1!A55)))</f>
        <v>Термические опасности</v>
      </c>
      <c r="C48" s="66"/>
    </row>
    <row r="49" spans="1:5" s="50" customFormat="1" ht="24">
      <c r="A49" s="73" t="str">
        <f>IF(ISERR(FIND(" ",1!A56)),"",LEFT(1!A56,FIND(" ",1!A56)-1))</f>
        <v>3.1.</v>
      </c>
      <c r="B49" s="75" t="str">
        <f>IF(ISERR(FIND(" ",1!A56)),"",MID(1!A56,FIND(" ",1!A56)+1,LEN(1!A56)))</f>
        <v>Опасность ожога при контакте незащищенных частей тела с поверхностью предметов, имеющих высокую температуру</v>
      </c>
      <c r="C49" s="67">
        <f>IF(1!I56&lt;&gt;" ","+","")</f>
      </c>
      <c r="E49" s="58"/>
    </row>
    <row r="50" spans="1:5" s="50" customFormat="1" ht="24">
      <c r="A50" s="73" t="str">
        <f>IF(ISERR(FIND(" ",1!A57)),"",LEFT(1!A57,FIND(" ",1!A57)-1))</f>
        <v>3.2.</v>
      </c>
      <c r="B50" s="75" t="str">
        <f>IF(ISERR(FIND(" ",1!A57)),"",MID(1!A57,FIND(" ",1!A57)+1,LEN(1!A57)))</f>
        <v>Опасность ожога от воздействия на незащищенные участки тела материалов, жидкостей или газов, имеющих высокую температуру</v>
      </c>
      <c r="C50" s="67">
        <f>IF(1!I57&lt;&gt;" ","+","")</f>
      </c>
      <c r="E50" s="58"/>
    </row>
    <row r="51" spans="1:5" s="50" customFormat="1" ht="12.75">
      <c r="A51" s="73" t="str">
        <f>IF(ISERR(FIND(" ",1!A58)),"",LEFT(1!A58,FIND(" ",1!A58)-1))</f>
        <v>3.3.</v>
      </c>
      <c r="B51" s="75" t="str">
        <f>IF(ISERR(FIND(" ",1!A58)),"",MID(1!A58,FIND(" ",1!A58)+1,LEN(1!A58)))</f>
        <v>Опасность ожога от воздействия открытого пламени</v>
      </c>
      <c r="C51" s="67">
        <f>IF(1!I58&lt;&gt;" ","+","")</f>
      </c>
      <c r="E51" s="58"/>
    </row>
    <row r="52" spans="1:5" s="50" customFormat="1" ht="24">
      <c r="A52" s="73" t="str">
        <f>IF(ISERR(FIND(" ",1!A59)),"",LEFT(1!A59,FIND(" ",1!A59)-1))</f>
        <v>3.4.</v>
      </c>
      <c r="B52" s="75" t="str">
        <f>IF(ISERR(FIND(" ",1!A59)),"",MID(1!A59,FIND(" ",1!A59)+1,LEN(1!A59)))</f>
        <v>Опасность теплового удара при длительном нахождении на открытом воздухе при прямом воздействии лучей солнца на незащищенную поверхность головы</v>
      </c>
      <c r="C52" s="67">
        <f>IF(1!I59&lt;&gt;" ","+","")</f>
      </c>
      <c r="E52" s="58"/>
    </row>
    <row r="53" spans="1:5" s="50" customFormat="1" ht="24">
      <c r="A53" s="73" t="str">
        <f>IF(ISERR(FIND(" ",1!A60)),"",LEFT(1!A60,FIND(" ",1!A60)-1))</f>
        <v>3.5.</v>
      </c>
      <c r="B53" s="75" t="str">
        <f>IF(ISERR(FIND(" ",1!A60)),"",MID(1!A60,FIND(" ",1!A60)+1,LEN(1!A60)))</f>
        <v>Опасность теплового удара от воздействия окружающих поверхностей оборудования, имеющих высокую температуру</v>
      </c>
      <c r="C53" s="67">
        <f>IF(1!I60&lt;&gt;" ","+","")</f>
      </c>
      <c r="E53" s="58"/>
    </row>
    <row r="54" spans="1:5" s="50" customFormat="1" ht="12.75">
      <c r="A54" s="73" t="str">
        <f>IF(ISERR(FIND(" ",1!A61)),"",LEFT(1!A61,FIND(" ",1!A61)-1))</f>
        <v>3.6.</v>
      </c>
      <c r="B54" s="75" t="str">
        <f>IF(ISERR(FIND(" ",1!A61)),"",MID(1!A61,FIND(" ",1!A61)+1,LEN(1!A61)))</f>
        <v>Опасность теплового удара при длительном нахождении вблизи открытого пламени</v>
      </c>
      <c r="C54" s="67">
        <f>IF(1!I61&lt;&gt;" ","+","")</f>
      </c>
      <c r="E54" s="58"/>
    </row>
    <row r="55" spans="1:5" s="50" customFormat="1" ht="24">
      <c r="A55" s="73" t="str">
        <f>IF(ISERR(FIND(" ",1!A62)),"",LEFT(1!A62,FIND(" ",1!A62)-1))</f>
        <v>3.7.</v>
      </c>
      <c r="B55" s="75" t="str">
        <f>IF(ISERR(FIND(" ",1!A62)),"",MID(1!A62,FIND(" ",1!A62)+1,LEN(1!A62)))</f>
        <v>Опасность теплового удара при длительном нахождении в помещении с высокой температурой воздуха</v>
      </c>
      <c r="C55" s="67">
        <f>IF(1!I62&lt;&gt;" ","+","")</f>
      </c>
      <c r="E55" s="58"/>
    </row>
    <row r="56" spans="1:5" s="50" customFormat="1" ht="12.75">
      <c r="A56" s="73" t="str">
        <f>IF(ISERR(FIND(" ",1!A63)),"",LEFT(1!A63,FIND(" ",1!A63)-1))</f>
        <v>3.8.</v>
      </c>
      <c r="B56" s="75" t="str">
        <f>IF(ISERR(FIND(" ",1!A63)),"",MID(1!A63,FIND(" ",1!A63)+1,LEN(1!A63)))</f>
        <v>Ожог роговицы глаза</v>
      </c>
      <c r="C56" s="67">
        <f>IF(1!I63&lt;&gt;" ","+","")</f>
      </c>
      <c r="E56" s="58"/>
    </row>
    <row r="57" spans="1:5" s="50" customFormat="1" ht="24">
      <c r="A57" s="73" t="str">
        <f>IF(ISERR(FIND(" ",1!A64)),"",LEFT(1!A64,FIND(" ",1!A64)-1))</f>
        <v>3.9.</v>
      </c>
      <c r="B57" s="75" t="str">
        <f>IF(ISERR(FIND(" ",1!A64)),"",MID(1!A64,FIND(" ",1!A64)+1,LEN(1!A64)))</f>
        <v>Опасность от воздействия на незащищенные участки тела материалов, жидкостей или газов, имеющих низкую температуру</v>
      </c>
      <c r="C57" s="67">
        <f>IF(1!I64&lt;&gt;" ","+","")</f>
      </c>
      <c r="E57" s="58"/>
    </row>
    <row r="58" spans="1:3" ht="12.75">
      <c r="A58" s="72" t="str">
        <f>IF(ISERR(FIND(" ",1!A65)),"",LEFT(1!A65,FIND(" ",1!A65)-1))</f>
        <v>4.</v>
      </c>
      <c r="B58" s="74" t="str">
        <f>IF(ISERR(FIND(" ",1!A65)),"",MID(1!A65,FIND(" ",1!A65)+1,LEN(1!A65)))</f>
        <v>Опасности, связанные с воздействием микроклимата и климатические опасности</v>
      </c>
      <c r="C58" s="66"/>
    </row>
    <row r="59" spans="1:5" s="50" customFormat="1" ht="12.75">
      <c r="A59" s="73" t="str">
        <f>IF(ISERR(FIND(" ",1!A66)),"",LEFT(1!A66,FIND(" ",1!A66)-1))</f>
        <v>4.1.</v>
      </c>
      <c r="B59" s="75" t="str">
        <f>IF(ISERR(FIND(" ",1!A66)),"",MID(1!A66,FIND(" ",1!A66)+1,LEN(1!A66)))</f>
        <v>Опасность воздействия пониженных температур воздуха</v>
      </c>
      <c r="C59" s="67">
        <f>IF(1!I66&lt;&gt;" ","+","")</f>
      </c>
      <c r="E59" s="58"/>
    </row>
    <row r="60" spans="1:5" s="50" customFormat="1" ht="12.75">
      <c r="A60" s="73" t="str">
        <f>IF(ISERR(FIND(" ",1!A67)),"",LEFT(1!A67,FIND(" ",1!A67)-1))</f>
        <v>4.2.</v>
      </c>
      <c r="B60" s="75" t="str">
        <f>IF(ISERR(FIND(" ",1!A67)),"",MID(1!A67,FIND(" ",1!A67)+1,LEN(1!A67)))</f>
        <v>Опасность воздействия повышенных температур воздуха</v>
      </c>
      <c r="C60" s="67">
        <f>IF(1!I67&lt;&gt;" ","+","")</f>
      </c>
      <c r="E60" s="58"/>
    </row>
    <row r="61" spans="1:5" s="50" customFormat="1" ht="12.75">
      <c r="A61" s="73" t="str">
        <f>IF(ISERR(FIND(" ",1!A68)),"",LEFT(1!A68,FIND(" ",1!A68)-1))</f>
        <v>4.3.</v>
      </c>
      <c r="B61" s="75" t="str">
        <f>IF(ISERR(FIND(" ",1!A68)),"",MID(1!A68,FIND(" ",1!A68)+1,LEN(1!A68)))</f>
        <v>Опасность воздействия влажности</v>
      </c>
      <c r="C61" s="67">
        <f>IF(1!I68&lt;&gt;" ","+","")</f>
      </c>
      <c r="E61" s="58"/>
    </row>
    <row r="62" spans="1:5" s="50" customFormat="1" ht="12.75">
      <c r="A62" s="73" t="str">
        <f>IF(ISERR(FIND(" ",1!A69)),"",LEFT(1!A69,FIND(" ",1!A69)-1))</f>
        <v>4.4.</v>
      </c>
      <c r="B62" s="75" t="str">
        <f>IF(ISERR(FIND(" ",1!A69)),"",MID(1!A69,FIND(" ",1!A69)+1,LEN(1!A69)))</f>
        <v>Опасность воздействия скорости движения воздуха</v>
      </c>
      <c r="C62" s="67">
        <f>IF(1!I69&lt;&gt;" ","+","")</f>
      </c>
      <c r="E62" s="58"/>
    </row>
    <row r="63" spans="1:3" ht="12.75">
      <c r="A63" s="72" t="str">
        <f>IF(ISERR(FIND(" ",1!A70)),"",LEFT(1!A70,FIND(" ",1!A70)-1))</f>
        <v>5.</v>
      </c>
      <c r="B63" s="74" t="str">
        <f>IF(ISERR(FIND(" ",1!A70)),"",MID(1!A70,FIND(" ",1!A70)+1,LEN(1!A70)))</f>
        <v>Опасности из-за недостатка кислорода в воздухе</v>
      </c>
      <c r="C63" s="66"/>
    </row>
    <row r="64" spans="1:5" s="50" customFormat="1" ht="12.75">
      <c r="A64" s="73" t="str">
        <f>IF(ISERR(FIND(" ",1!A71)),"",LEFT(1!A71,FIND(" ",1!A71)-1))</f>
        <v>5.1.</v>
      </c>
      <c r="B64" s="75" t="str">
        <f>IF(ISERR(FIND(" ",1!A71)),"",MID(1!A71,FIND(" ",1!A71)+1,LEN(1!A71)))</f>
        <v>Опасность недостатка кислорода в замкнутых технологических емкостях</v>
      </c>
      <c r="C64" s="67">
        <f>IF(1!I71&lt;&gt;" ","+","")</f>
      </c>
      <c r="E64" s="58"/>
    </row>
    <row r="65" spans="1:5" s="50" customFormat="1" ht="12.75">
      <c r="A65" s="73" t="str">
        <f>IF(ISERR(FIND(" ",1!A72)),"",LEFT(1!A72,FIND(" ",1!A72)-1))</f>
        <v>5.2.</v>
      </c>
      <c r="B65" s="75" t="str">
        <f>IF(ISERR(FIND(" ",1!A72)),"",MID(1!A72,FIND(" ",1!A72)+1,LEN(1!A72)))</f>
        <v>Опасность недостатка кислорода из-за вытеснения его другими газами или жидкостями</v>
      </c>
      <c r="C65" s="67">
        <f>IF(1!I72&lt;&gt;" ","+","")</f>
      </c>
      <c r="E65" s="58"/>
    </row>
    <row r="66" spans="1:5" s="50" customFormat="1" ht="12.75">
      <c r="A66" s="73" t="str">
        <f>IF(ISERR(FIND(" ",1!A73)),"",LEFT(1!A73,FIND(" ",1!A73)-1))</f>
        <v>5.3.</v>
      </c>
      <c r="B66" s="75" t="str">
        <f>IF(ISERR(FIND(" ",1!A73)),"",MID(1!A73,FIND(" ",1!A73)+1,LEN(1!A73)))</f>
        <v>Опасность недостатка кислорода в подземных сооружениях</v>
      </c>
      <c r="C66" s="67">
        <f>IF(1!I73&lt;&gt;" ","+","")</f>
      </c>
      <c r="E66" s="58"/>
    </row>
    <row r="67" spans="1:5" s="50" customFormat="1" ht="12.75">
      <c r="A67" s="73" t="str">
        <f>IF(ISERR(FIND(" ",1!A74)),"",LEFT(1!A74,FIND(" ",1!A74)-1))</f>
        <v>5.4.</v>
      </c>
      <c r="B67" s="75" t="str">
        <f>IF(ISERR(FIND(" ",1!A74)),"",MID(1!A74,FIND(" ",1!A74)+1,LEN(1!A74)))</f>
        <v>Опасность недостатка кислорода в безвоздушных средах</v>
      </c>
      <c r="C67" s="67">
        <f>IF(1!I74&lt;&gt;" ","+","")</f>
      </c>
      <c r="E67" s="58"/>
    </row>
    <row r="68" spans="1:3" ht="12.75">
      <c r="A68" s="72" t="str">
        <f>IF(ISERR(FIND(" ",1!A75)),"",LEFT(1!A75,FIND(" ",1!A75)-1))</f>
        <v>6.</v>
      </c>
      <c r="B68" s="74" t="str">
        <f>IF(ISERR(FIND(" ",1!A75)),"",MID(1!A75,FIND(" ",1!A75)+1,LEN(1!A75)))</f>
        <v>Барометрические опасности</v>
      </c>
      <c r="C68" s="66"/>
    </row>
    <row r="69" spans="1:5" s="50" customFormat="1" ht="12.75">
      <c r="A69" s="73" t="str">
        <f>IF(ISERR(FIND(" ",1!A76)),"",LEFT(1!A76,FIND(" ",1!A76)-1))</f>
        <v>6.1.</v>
      </c>
      <c r="B69" s="75" t="str">
        <f>IF(ISERR(FIND(" ",1!A76)),"",MID(1!A76,FIND(" ",1!A76)+1,LEN(1!A76)))</f>
        <v>Опасность неоптимального барометрического давления</v>
      </c>
      <c r="C69" s="67">
        <f>IF(1!I76&lt;&gt;" ","+","")</f>
      </c>
      <c r="E69" s="58"/>
    </row>
    <row r="70" spans="1:5" s="50" customFormat="1" ht="12.75">
      <c r="A70" s="73" t="str">
        <f>IF(ISERR(FIND(" ",1!A77)),"",LEFT(1!A77,FIND(" ",1!A77)-1))</f>
        <v>6.2.</v>
      </c>
      <c r="B70" s="75" t="str">
        <f>IF(ISERR(FIND(" ",1!A77)),"",MID(1!A77,FIND(" ",1!A77)+1,LEN(1!A77)))</f>
        <v>Опасность от повышенного барометрического давления</v>
      </c>
      <c r="C70" s="67">
        <f>IF(1!I77&lt;&gt;" ","+","")</f>
      </c>
      <c r="E70" s="58"/>
    </row>
    <row r="71" spans="1:5" s="50" customFormat="1" ht="12.75">
      <c r="A71" s="73" t="str">
        <f>IF(ISERR(FIND(" ",1!A78)),"",LEFT(1!A78,FIND(" ",1!A78)-1))</f>
        <v>6.3.</v>
      </c>
      <c r="B71" s="75" t="str">
        <f>IF(ISERR(FIND(" ",1!A78)),"",MID(1!A78,FIND(" ",1!A78)+1,LEN(1!A78)))</f>
        <v>Опасность от пониженного барометрического давления</v>
      </c>
      <c r="C71" s="67">
        <f>IF(1!I78&lt;&gt;" ","+","")</f>
      </c>
      <c r="E71" s="58"/>
    </row>
    <row r="72" spans="1:5" s="50" customFormat="1" ht="12.75">
      <c r="A72" s="73" t="str">
        <f>IF(ISERR(FIND(" ",1!A79)),"",LEFT(1!A79,FIND(" ",1!A79)-1))</f>
        <v>6.4.</v>
      </c>
      <c r="B72" s="75" t="str">
        <f>IF(ISERR(FIND(" ",1!A79)),"",MID(1!A79,FIND(" ",1!A79)+1,LEN(1!A79)))</f>
        <v>Опасность от резкого изменения барометрического давления</v>
      </c>
      <c r="C72" s="67">
        <f>IF(1!I79&lt;&gt;" ","+","")</f>
      </c>
      <c r="E72" s="58"/>
    </row>
    <row r="73" spans="1:3" ht="12.75">
      <c r="A73" s="72" t="str">
        <f>IF(ISERR(FIND(" ",1!A80)),"",LEFT(1!A80,FIND(" ",1!A80)-1))</f>
        <v>7.</v>
      </c>
      <c r="B73" s="74" t="str">
        <f>IF(ISERR(FIND(" ",1!A80)),"",MID(1!A80,FIND(" ",1!A80)+1,LEN(1!A80)))</f>
        <v>Опасности, связанные с воздействием химического фактора</v>
      </c>
      <c r="C73" s="66"/>
    </row>
    <row r="74" spans="1:5" s="50" customFormat="1" ht="12.75">
      <c r="A74" s="73" t="str">
        <f>IF(ISERR(FIND(" ",1!A81)),"",LEFT(1!A81,FIND(" ",1!A81)-1))</f>
        <v>7.1.</v>
      </c>
      <c r="B74" s="75" t="str">
        <f>IF(ISERR(FIND(" ",1!A81)),"",MID(1!A81,FIND(" ",1!A81)+1,LEN(1!A81)))</f>
        <v>Опасность от контакта с высокоопасными веществами</v>
      </c>
      <c r="C74" s="67">
        <f>IF(1!I81&lt;&gt;" ","+","")</f>
      </c>
      <c r="E74" s="58"/>
    </row>
    <row r="75" spans="1:5" s="50" customFormat="1" ht="12.75">
      <c r="A75" s="73" t="str">
        <f>IF(ISERR(FIND(" ",1!A82)),"",LEFT(1!A82,FIND(" ",1!A82)-1))</f>
        <v>7.2.</v>
      </c>
      <c r="B75" s="75" t="str">
        <f>IF(ISERR(FIND(" ",1!A82)),"",MID(1!A82,FIND(" ",1!A82)+1,LEN(1!A82)))</f>
        <v>Опасность от вдыхания паров вредных жидкостей, газов, пыли, тумана, дыма</v>
      </c>
      <c r="C75" s="67">
        <f>IF(1!I82&lt;&gt;" ","+","")</f>
      </c>
      <c r="E75" s="58"/>
    </row>
    <row r="76" spans="1:5" s="50" customFormat="1" ht="36">
      <c r="A76" s="73" t="str">
        <f>IF(ISERR(FIND(" ",1!A83)),"",LEFT(1!A83,FIND(" ",1!A83)-1))</f>
        <v>7.3.</v>
      </c>
      <c r="B76" s="75" t="str">
        <f>IF(ISERR(FIND(" ",1!A83)),"",MID(1!A83,FIND(" ",1!A83)+1,LEN(1!A83)))</f>
        <v>Опасность веществ, которые вследствие реагирования со щелочами, кислотами, аминами, диоксидом серы, тиомочевинной, солями металлов и окислителями могут способствовать пожару и взрыву</v>
      </c>
      <c r="C76" s="67">
        <f>IF(1!I83&lt;&gt;" ","+","")</f>
      </c>
      <c r="E76" s="58"/>
    </row>
    <row r="77" spans="1:5" s="50" customFormat="1" ht="12.75">
      <c r="A77" s="73" t="str">
        <f>IF(ISERR(FIND(" ",1!A84)),"",LEFT(1!A84,FIND(" ",1!A84)-1))</f>
        <v>7.4.</v>
      </c>
      <c r="B77" s="75" t="str">
        <f>IF(ISERR(FIND(" ",1!A84)),"",MID(1!A84,FIND(" ",1!A84)+1,LEN(1!A84)))</f>
        <v>Опасность образования токсичных паров при нагревании</v>
      </c>
      <c r="C77" s="67">
        <f>IF(1!I84&lt;&gt;" ","+","")</f>
      </c>
      <c r="E77" s="58"/>
    </row>
    <row r="78" spans="1:5" s="50" customFormat="1" ht="12.75">
      <c r="A78" s="73" t="str">
        <f>IF(ISERR(FIND(" ",1!A85)),"",LEFT(1!A85,FIND(" ",1!A85)-1))</f>
        <v>7.5.</v>
      </c>
      <c r="B78" s="75" t="str">
        <f>IF(ISERR(FIND(" ",1!A85)),"",MID(1!A85,FIND(" ",1!A85)+1,LEN(1!A85)))</f>
        <v>Опасность воздействия на кожные покровы смазочных масел</v>
      </c>
      <c r="C78" s="67">
        <f>IF(1!I85&lt;&gt;" ","+","")</f>
      </c>
      <c r="E78" s="58"/>
    </row>
    <row r="79" spans="1:5" s="50" customFormat="1" ht="12.75">
      <c r="A79" s="73" t="str">
        <f>IF(ISERR(FIND(" ",1!A86)),"",LEFT(1!A86,FIND(" ",1!A86)-1))</f>
        <v>7.6.</v>
      </c>
      <c r="B79" s="75" t="str">
        <f>IF(ISERR(FIND(" ",1!A86)),"",MID(1!A86,FIND(" ",1!A86)+1,LEN(1!A86)))</f>
        <v>Опасность воздействия на кожные покровы чистящих и обезжиривающих веществ</v>
      </c>
      <c r="C79" s="67">
        <f>IF(1!I86&lt;&gt;" ","+","")</f>
      </c>
      <c r="E79" s="58"/>
    </row>
    <row r="80" spans="1:3" ht="25.5">
      <c r="A80" s="72" t="str">
        <f>IF(ISERR(FIND(" ",1!A87)),"",LEFT(1!A87,FIND(" ",1!A87)-1))</f>
        <v>8.</v>
      </c>
      <c r="B80" s="74" t="str">
        <f>IF(ISERR(FIND(" ",1!A87)),"",MID(1!A87,FIND(" ",1!A87)+1,LEN(1!A87)))</f>
        <v>Опасности, связанные с воздействием аэрозолей преимущественно фиброгенного действия</v>
      </c>
      <c r="C80" s="66"/>
    </row>
    <row r="81" spans="1:5" s="50" customFormat="1" ht="12.75">
      <c r="A81" s="73" t="str">
        <f>IF(ISERR(FIND(" ",1!A88)),"",LEFT(1!A88,FIND(" ",1!A88)-1))</f>
        <v>8.1.</v>
      </c>
      <c r="B81" s="75" t="str">
        <f>IF(ISERR(FIND(" ",1!A88)),"",MID(1!A88,FIND(" ",1!A88)+1,LEN(1!A88)))</f>
        <v>Опасность воздействия пыли на глаза</v>
      </c>
      <c r="C81" s="67">
        <f>IF(1!I88&lt;&gt;" ","+","")</f>
      </c>
      <c r="E81" s="58"/>
    </row>
    <row r="82" spans="1:5" s="50" customFormat="1" ht="12.75">
      <c r="A82" s="73" t="str">
        <f>IF(ISERR(FIND(" ",1!A89)),"",LEFT(1!A89,FIND(" ",1!A89)-1))</f>
        <v>8.2.</v>
      </c>
      <c r="B82" s="75" t="str">
        <f>IF(ISERR(FIND(" ",1!A89)),"",MID(1!A89,FIND(" ",1!A89)+1,LEN(1!A89)))</f>
        <v>Опасность повреждения органов дыхания частицами пыли</v>
      </c>
      <c r="C82" s="67">
        <f>IF(1!I89&lt;&gt;" ","+","")</f>
      </c>
      <c r="E82" s="58"/>
    </row>
    <row r="83" spans="1:5" s="50" customFormat="1" ht="12.75">
      <c r="A83" s="73" t="str">
        <f>IF(ISERR(FIND(" ",1!A90)),"",LEFT(1!A90,FIND(" ",1!A90)-1))</f>
        <v>8.3.</v>
      </c>
      <c r="B83" s="75" t="str">
        <f>IF(ISERR(FIND(" ",1!A90)),"",MID(1!A90,FIND(" ",1!A90)+1,LEN(1!A90)))</f>
        <v>Опасность воздействия пыли на кожу</v>
      </c>
      <c r="C83" s="67">
        <f>IF(1!I90&lt;&gt;" ","+","")</f>
      </c>
      <c r="E83" s="58"/>
    </row>
    <row r="84" spans="1:5" s="50" customFormat="1" ht="12.75">
      <c r="A84" s="73" t="str">
        <f>IF(ISERR(FIND(" ",1!A91)),"",LEFT(1!A91,FIND(" ",1!A91)-1))</f>
        <v>8.4.</v>
      </c>
      <c r="B84" s="75" t="str">
        <f>IF(ISERR(FIND(" ",1!A91)),"",MID(1!A91,FIND(" ",1!A91)+1,LEN(1!A91)))</f>
        <v>Опасность, связанная с выбросом пыли</v>
      </c>
      <c r="C84" s="67">
        <f>IF(1!I91&lt;&gt;" ","+","")</f>
      </c>
      <c r="E84" s="58"/>
    </row>
    <row r="85" spans="1:5" s="50" customFormat="1" ht="12.75">
      <c r="A85" s="73" t="str">
        <f>IF(ISERR(FIND(" ",1!A92)),"",LEFT(1!A92,FIND(" ",1!A92)-1))</f>
        <v>8.5.</v>
      </c>
      <c r="B85" s="75" t="str">
        <f>IF(ISERR(FIND(" ",1!A92)),"",MID(1!A92,FIND(" ",1!A92)+1,LEN(1!A92)))</f>
        <v>Опасности воздействия воздушных взвесей вредных химических веществ</v>
      </c>
      <c r="C85" s="67">
        <f>IF(1!I92&lt;&gt;" ","+","")</f>
      </c>
      <c r="E85" s="58"/>
    </row>
    <row r="86" spans="1:5" s="50" customFormat="1" ht="12.75">
      <c r="A86" s="73" t="str">
        <f>IF(ISERR(FIND(" ",1!A93)),"",LEFT(1!A93,FIND(" ",1!A93)-1))</f>
        <v>8.6.</v>
      </c>
      <c r="B86" s="75" t="str">
        <f>IF(ISERR(FIND(" ",1!A93)),"",MID(1!A93,FIND(" ",1!A93)+1,LEN(1!A93)))</f>
        <v>Опасность воздействия на органы дыхания воздушных взвесей, содержащих смазочные масла</v>
      </c>
      <c r="C86" s="67">
        <f>IF(1!I93&lt;&gt;" ","+","")</f>
      </c>
      <c r="E86" s="58"/>
    </row>
    <row r="87" spans="1:5" s="50" customFormat="1" ht="24">
      <c r="A87" s="73" t="str">
        <f>IF(ISERR(FIND(" ",1!A94)),"",LEFT(1!A94,FIND(" ",1!A94)-1))</f>
        <v>8.7.</v>
      </c>
      <c r="B87" s="75" t="str">
        <f>IF(ISERR(FIND(" ",1!A94)),"",MID(1!A94,FIND(" ",1!A94)+1,LEN(1!A94)))</f>
        <v>Опасность воздействия на органы дыхания воздушных смесей, содержащих чистящие и обезжиривающие вещества</v>
      </c>
      <c r="C87" s="67">
        <f>IF(1!I94&lt;&gt;" ","+","")</f>
      </c>
      <c r="E87" s="58"/>
    </row>
    <row r="88" spans="1:3" ht="12.75">
      <c r="A88" s="72" t="str">
        <f>IF(ISERR(FIND(" ",1!A95)),"",LEFT(1!A95,FIND(" ",1!A95)-1))</f>
        <v>9.</v>
      </c>
      <c r="B88" s="74" t="str">
        <f>IF(ISERR(FIND(" ",1!A95)),"",MID(1!A95,FIND(" ",1!A95)+1,LEN(1!A95)))</f>
        <v>Опасности, связанные с воздействием биологического фактора</v>
      </c>
      <c r="C88" s="66"/>
    </row>
    <row r="89" spans="1:5" s="50" customFormat="1" ht="24">
      <c r="A89" s="73" t="str">
        <f>IF(ISERR(FIND(" ",1!A96)),"",LEFT(1!A96,FIND(" ",1!A96)-1))</f>
        <v>9.1.</v>
      </c>
      <c r="B89" s="75" t="str">
        <f>IF(ISERR(FIND(" ",1!A96)),"",MID(1!A96,FIND(" ",1!A96)+1,LEN(1!A96)))</f>
        <v>Опасность из-за воздействия микроорганизмов-продуцентов, препаратов, содержащих живые клетки и споры микроорганизмов</v>
      </c>
      <c r="C89" s="67">
        <f>IF(1!I96&lt;&gt;" ","+","")</f>
      </c>
      <c r="E89" s="58"/>
    </row>
    <row r="90" spans="1:5" s="50" customFormat="1" ht="12.75">
      <c r="A90" s="73" t="str">
        <f>IF(ISERR(FIND(" ",1!A97)),"",LEFT(1!A97,FIND(" ",1!A97)-1))</f>
        <v>9.2.</v>
      </c>
      <c r="B90" s="75" t="str">
        <f>IF(ISERR(FIND(" ",1!A97)),"",MID(1!A97,FIND(" ",1!A97)+1,LEN(1!A97)))</f>
        <v>Опасность из-за контакта с патогенными микроорганизмами</v>
      </c>
      <c r="C90" s="67">
        <f>IF(1!I97&lt;&gt;" ","+","")</f>
      </c>
      <c r="E90" s="58"/>
    </row>
    <row r="91" spans="1:5" s="50" customFormat="1" ht="12.75">
      <c r="A91" s="73" t="str">
        <f>IF(ISERR(FIND(" ",1!A98)),"",LEFT(1!A98,FIND(" ",1!A98)-1))</f>
        <v>9.3.</v>
      </c>
      <c r="B91" s="75" t="str">
        <f>IF(ISERR(FIND(" ",1!A98)),"",MID(1!A98,FIND(" ",1!A98)+1,LEN(1!A98)))</f>
        <v>Опасности из-за укуса переносчиков инфекций</v>
      </c>
      <c r="C91" s="67">
        <f>IF(1!I98&lt;&gt;" ","+","")</f>
      </c>
      <c r="E91" s="58"/>
    </row>
    <row r="92" spans="1:3" ht="25.5">
      <c r="A92" s="72" t="str">
        <f>IF(ISERR(FIND(" ",1!A99)),"",LEFT(1!A99,FIND(" ",1!A99)-1))</f>
        <v>10.</v>
      </c>
      <c r="B92" s="74" t="str">
        <f>IF(ISERR(FIND(" ",1!A99)),"",MID(1!A99,FIND(" ",1!A99)+1,LEN(1!A99)))</f>
        <v>Опасности, связанные с воздействием тяжести и напряженности трудового процесса</v>
      </c>
      <c r="C92" s="66"/>
    </row>
    <row r="93" spans="1:5" s="50" customFormat="1" ht="12.75">
      <c r="A93" s="73" t="str">
        <f>IF(ISERR(FIND(" ",1!A100)),"",LEFT(1!A100,FIND(" ",1!A100)-1))</f>
        <v>10.1.</v>
      </c>
      <c r="B93" s="75" t="str">
        <f>IF(ISERR(FIND(" ",1!A100)),"",MID(1!A100,FIND(" ",1!A100)+1,LEN(1!A100)))</f>
        <v>Опасность, связанная с перемещением груза вручную</v>
      </c>
      <c r="C93" s="67">
        <f>IF(1!I100&lt;&gt;" ","+","")</f>
      </c>
      <c r="E93" s="58"/>
    </row>
    <row r="94" spans="1:5" s="50" customFormat="1" ht="12.75">
      <c r="A94" s="73" t="str">
        <f>IF(ISERR(FIND(" ",1!A101)),"",LEFT(1!A101,FIND(" ",1!A101)-1))</f>
        <v>10.2.</v>
      </c>
      <c r="B94" s="75" t="str">
        <f>IF(ISERR(FIND(" ",1!A101)),"",MID(1!A101,FIND(" ",1!A101)+1,LEN(1!A101)))</f>
        <v>Опасность от подъема тяжестей, превышающих допустимый вес</v>
      </c>
      <c r="C94" s="67">
        <f>IF(1!I101&lt;&gt;" ","+","")</f>
      </c>
      <c r="E94" s="58"/>
    </row>
    <row r="95" spans="1:5" s="50" customFormat="1" ht="12.75">
      <c r="A95" s="73" t="str">
        <f>IF(ISERR(FIND(" ",1!A102)),"",LEFT(1!A102,FIND(" ",1!A102)-1))</f>
        <v>10.3.</v>
      </c>
      <c r="B95" s="75" t="str">
        <f>IF(ISERR(FIND(" ",1!A102)),"",MID(1!A102,FIND(" ",1!A102)+1,LEN(1!A102)))</f>
        <v>Опасность, связанная с наклонами корпуса</v>
      </c>
      <c r="C95" s="67">
        <f>IF(1!I102&lt;&gt;" ","+","")</f>
      </c>
      <c r="E95" s="58"/>
    </row>
    <row r="96" spans="1:5" s="50" customFormat="1" ht="12.75">
      <c r="A96" s="73" t="str">
        <f>IF(ISERR(FIND(" ",1!A103)),"",LEFT(1!A103,FIND(" ",1!A103)-1))</f>
        <v>10.4.</v>
      </c>
      <c r="B96" s="75" t="str">
        <f>IF(ISERR(FIND(" ",1!A103)),"",MID(1!A103,FIND(" ",1!A103)+1,LEN(1!A103)))</f>
        <v>Опасность, связанная с рабочей позой</v>
      </c>
      <c r="C96" s="67">
        <f>IF(1!I103&lt;&gt;" ","+","")</f>
      </c>
      <c r="E96" s="58"/>
    </row>
    <row r="97" spans="1:5" s="50" customFormat="1" ht="12.75">
      <c r="A97" s="73" t="str">
        <f>IF(ISERR(FIND(" ",1!A104)),"",LEFT(1!A104,FIND(" ",1!A104)-1))</f>
        <v>10.5.</v>
      </c>
      <c r="B97" s="75" t="str">
        <f>IF(ISERR(FIND(" ",1!A104)),"",MID(1!A104,FIND(" ",1!A104)+1,LEN(1!A104)))</f>
        <v>Опасность вредных для здоровья поз, связанных с чрезмерным напряжением тела</v>
      </c>
      <c r="C97" s="67">
        <f>IF(1!I104&lt;&gt;" ","+","")</f>
      </c>
      <c r="E97" s="58"/>
    </row>
    <row r="98" spans="1:5" s="50" customFormat="1" ht="24">
      <c r="A98" s="73" t="str">
        <f>IF(ISERR(FIND(" ",1!A105)),"",LEFT(1!A105,FIND(" ",1!A105)-1))</f>
        <v>10.6.</v>
      </c>
      <c r="B98" s="75" t="str">
        <f>IF(ISERR(FIND(" ",1!A105)),"",MID(1!A105,FIND(" ",1!A105)+1,LEN(1!A105)))</f>
        <v>Опасность физических перегрузок от периодического поднятия тяжелых узлов и деталей машин</v>
      </c>
      <c r="C98" s="67">
        <f>IF(1!I105&lt;&gt;" ","+","")</f>
      </c>
      <c r="E98" s="58"/>
    </row>
    <row r="99" spans="1:5" s="50" customFormat="1" ht="12.75">
      <c r="A99" s="73" t="str">
        <f>IF(ISERR(FIND(" ",1!A106)),"",LEFT(1!A106,FIND(" ",1!A106)-1))</f>
        <v>10.7.</v>
      </c>
      <c r="B99" s="75" t="str">
        <f>IF(ISERR(FIND(" ",1!A106)),"",MID(1!A106,FIND(" ",1!A106)+1,LEN(1!A106)))</f>
        <v>Опасность психических нагрузок, стрессов</v>
      </c>
      <c r="C99" s="67" t="str">
        <f>IF(1!I106&lt;&gt;" ","+","")</f>
        <v>+</v>
      </c>
      <c r="E99" s="58"/>
    </row>
    <row r="100" spans="1:5" s="50" customFormat="1" ht="12.75">
      <c r="A100" s="73" t="str">
        <f>IF(ISERR(FIND(" ",1!A107)),"",LEFT(1!A107,FIND(" ",1!A107)-1))</f>
        <v>10.8.</v>
      </c>
      <c r="B100" s="75" t="str">
        <f>IF(ISERR(FIND(" ",1!A107)),"",MID(1!A107,FIND(" ",1!A107)+1,LEN(1!A107)))</f>
        <v>Опасность перенапряжения зрительного анализатора</v>
      </c>
      <c r="C100" s="67" t="str">
        <f>IF(1!I107&lt;&gt;" ","+","")</f>
        <v>+</v>
      </c>
      <c r="E100" s="58"/>
    </row>
    <row r="101" spans="1:3" ht="12.75">
      <c r="A101" s="72" t="str">
        <f>IF(ISERR(FIND(" ",1!A108)),"",LEFT(1!A108,FIND(" ",1!A108)-1))</f>
        <v>11.</v>
      </c>
      <c r="B101" s="74" t="str">
        <f>IF(ISERR(FIND(" ",1!A108)),"",MID(1!A108,FIND(" ",1!A108)+1,LEN(1!A108)))</f>
        <v>Опасности, связанные с воздействием шума</v>
      </c>
      <c r="C101" s="66"/>
    </row>
    <row r="102" spans="1:5" s="50" customFormat="1" ht="24">
      <c r="A102" s="73" t="str">
        <f>IF(ISERR(FIND(" ",1!A109)),"",LEFT(1!A109,FIND(" ",1!A109)-1))</f>
        <v>11.1.</v>
      </c>
      <c r="B102" s="75" t="str">
        <f>IF(ISERR(FIND(" ",1!A109)),"",MID(1!A109,FIND(" ",1!A109)+1,LEN(1!A109)))</f>
        <v>Опасность повреждения мембранной перепонки уха, связанная с воздействием шума высокой интенсивности</v>
      </c>
      <c r="C102" s="67">
        <f>IF(1!I109&lt;&gt;" ","+","")</f>
      </c>
      <c r="E102" s="58"/>
    </row>
    <row r="103" spans="1:5" s="50" customFormat="1" ht="12.75">
      <c r="A103" s="73" t="str">
        <f>IF(ISERR(FIND(" ",1!A110)),"",LEFT(1!A110,FIND(" ",1!A110)-1))</f>
        <v>11.2.</v>
      </c>
      <c r="B103" s="75" t="str">
        <f>IF(ISERR(FIND(" ",1!A110)),"",MID(1!A110,FIND(" ",1!A110)+1,LEN(1!A110)))</f>
        <v>Опасность, связанная с возможностью не услышать звуковой сигнал об опасности</v>
      </c>
      <c r="C103" s="67">
        <f>IF(1!I110&lt;&gt;" ","+","")</f>
      </c>
      <c r="E103" s="58"/>
    </row>
    <row r="104" spans="1:5" ht="12.75">
      <c r="A104" s="72" t="str">
        <f>IF(ISERR(FIND(" ",1!A111)),"",LEFT(1!A111,FIND(" ",1!A111)-1))</f>
        <v>12.</v>
      </c>
      <c r="B104" s="74" t="str">
        <f>IF(ISERR(FIND(" ",1!A111)),"",MID(1!A111,FIND(" ",1!A111)+1,LEN(1!A111)))</f>
        <v>Опасности, связанные с воздействием вибрации</v>
      </c>
      <c r="C104" s="66"/>
      <c r="E104" s="58"/>
    </row>
    <row r="105" spans="1:5" s="50" customFormat="1" ht="12.75">
      <c r="A105" s="73" t="str">
        <f>IF(ISERR(FIND(" ",1!A112)),"",LEFT(1!A112,FIND(" ",1!A112)-1))</f>
        <v>12.1.</v>
      </c>
      <c r="B105" s="75" t="str">
        <f>IF(ISERR(FIND(" ",1!A112)),"",MID(1!A112,FIND(" ",1!A112)+1,LEN(1!A112)))</f>
        <v>Опасность от воздействия локальной вибрации при использовании ручных механизмов</v>
      </c>
      <c r="C105" s="67">
        <f>IF(1!I112&lt;&gt;" ","+","")</f>
      </c>
      <c r="E105" s="58"/>
    </row>
    <row r="106" spans="1:5" s="50" customFormat="1" ht="12.75">
      <c r="A106" s="73" t="str">
        <f>IF(ISERR(FIND(" ",1!A113)),"",LEFT(1!A113,FIND(" ",1!A113)-1))</f>
        <v>12.2.</v>
      </c>
      <c r="B106" s="75" t="str">
        <f>IF(ISERR(FIND(" ",1!A113)),"",MID(1!A113,FIND(" ",1!A113)+1,LEN(1!A113)))</f>
        <v>Опасность, связанная с воздействием общей вибрации</v>
      </c>
      <c r="C106" s="67">
        <f>IF(1!I113&lt;&gt;" ","+","")</f>
      </c>
      <c r="E106" s="58"/>
    </row>
    <row r="107" spans="1:3" ht="12.75">
      <c r="A107" s="72" t="str">
        <f>IF(ISERR(FIND(" ",1!A114)),"",LEFT(1!A114,FIND(" ",1!A114)-1))</f>
        <v>13.</v>
      </c>
      <c r="B107" s="74" t="str">
        <f>IF(ISERR(FIND(" ",1!A114)),"",MID(1!A114,FIND(" ",1!A114)+1,LEN(1!A114)))</f>
        <v>Опасности, связанные с воздействием световой среды</v>
      </c>
      <c r="C107" s="66"/>
    </row>
    <row r="108" spans="1:5" s="50" customFormat="1" ht="12.75">
      <c r="A108" s="73" t="str">
        <f>IF(ISERR(FIND(" ",1!A115)),"",LEFT(1!A115,FIND(" ",1!A115)-1))</f>
        <v>13.1.</v>
      </c>
      <c r="B108" s="75" t="str">
        <f>IF(ISERR(FIND(" ",1!A115)),"",MID(1!A115,FIND(" ",1!A115)+1,LEN(1!A115)))</f>
        <v>Опасность недостаточной освещенности в рабочей зоне</v>
      </c>
      <c r="C108" s="67">
        <f>IF(1!I115&lt;&gt;" ","+","")</f>
      </c>
      <c r="E108" s="58"/>
    </row>
    <row r="109" spans="1:5" s="50" customFormat="1" ht="12.75">
      <c r="A109" s="73" t="str">
        <f>IF(ISERR(FIND(" ",1!A116)),"",LEFT(1!A116,FIND(" ",1!A116)-1))</f>
        <v>13.2.</v>
      </c>
      <c r="B109" s="75" t="str">
        <f>IF(ISERR(FIND(" ",1!A116)),"",MID(1!A116,FIND(" ",1!A116)+1,LEN(1!A116)))</f>
        <v>Опасность повышенной яркости света</v>
      </c>
      <c r="C109" s="67">
        <f>IF(1!I116&lt;&gt;" ","+","")</f>
      </c>
      <c r="E109" s="58"/>
    </row>
    <row r="110" spans="1:5" s="50" customFormat="1" ht="12.75">
      <c r="A110" s="73" t="str">
        <f>IF(ISERR(FIND(" ",1!A117)),"",LEFT(1!A117,FIND(" ",1!A117)-1))</f>
        <v>13.3.</v>
      </c>
      <c r="B110" s="75" t="str">
        <f>IF(ISERR(FIND(" ",1!A117)),"",MID(1!A117,FIND(" ",1!A117)+1,LEN(1!A117)))</f>
        <v>Опасность пониженной контрастности</v>
      </c>
      <c r="C110" s="67">
        <f>IF(1!I117&lt;&gt;" ","+","")</f>
      </c>
      <c r="E110" s="58"/>
    </row>
    <row r="111" spans="1:3" ht="12.75">
      <c r="A111" s="72" t="str">
        <f>IF(ISERR(FIND(" ",1!A118)),"",LEFT(1!A118,FIND(" ",1!A118)-1))</f>
        <v>14.</v>
      </c>
      <c r="B111" s="74" t="str">
        <f>IF(ISERR(FIND(" ",1!A118)),"",MID(1!A118,FIND(" ",1!A118)+1,LEN(1!A118)))</f>
        <v>Опасности, связанные с воздействием неионизирующих излучений</v>
      </c>
      <c r="C111" s="66"/>
    </row>
    <row r="112" spans="1:5" s="50" customFormat="1" ht="12.75">
      <c r="A112" s="73" t="str">
        <f>IF(ISERR(FIND(" ",1!A119)),"",LEFT(1!A119,FIND(" ",1!A119)-1))</f>
        <v>14.1.</v>
      </c>
      <c r="B112" s="75" t="str">
        <f>IF(ISERR(FIND(" ",1!A119)),"",MID(1!A119,FIND(" ",1!A119)+1,LEN(1!A119)))</f>
        <v>Опасность, связанная с ослаблением геомагнитного поля</v>
      </c>
      <c r="C112" s="67">
        <f>IF(1!I119&lt;&gt;" ","+","")</f>
      </c>
      <c r="E112" s="58"/>
    </row>
    <row r="113" spans="1:5" s="50" customFormat="1" ht="12.75">
      <c r="A113" s="73" t="str">
        <f>IF(ISERR(FIND(" ",1!A120)),"",LEFT(1!A120,FIND(" ",1!A120)-1))</f>
        <v>14.2.</v>
      </c>
      <c r="B113" s="75" t="str">
        <f>IF(ISERR(FIND(" ",1!A120)),"",MID(1!A120,FIND(" ",1!A120)+1,LEN(1!A120)))</f>
        <v>Опасность, связанная с воздействием электростатического поля</v>
      </c>
      <c r="C113" s="67">
        <f>IF(1!I120&lt;&gt;" ","+","")</f>
      </c>
      <c r="E113" s="58"/>
    </row>
    <row r="114" spans="1:5" s="50" customFormat="1" ht="12.75">
      <c r="A114" s="73" t="str">
        <f>IF(ISERR(FIND(" ",1!A121)),"",LEFT(1!A121,FIND(" ",1!A121)-1))</f>
        <v>14.3.</v>
      </c>
      <c r="B114" s="75" t="str">
        <f>IF(ISERR(FIND(" ",1!A121)),"",MID(1!A121,FIND(" ",1!A121)+1,LEN(1!A121)))</f>
        <v>Опасность, связанная с воздействием постоянного магнитного поля</v>
      </c>
      <c r="C114" s="67">
        <f>IF(1!I121&lt;&gt;" ","+","")</f>
      </c>
      <c r="E114" s="58"/>
    </row>
    <row r="115" spans="1:5" s="50" customFormat="1" ht="12.75">
      <c r="A115" s="73" t="str">
        <f>IF(ISERR(FIND(" ",1!A122)),"",LEFT(1!A122,FIND(" ",1!A122)-1))</f>
        <v>14.4.</v>
      </c>
      <c r="B115" s="75" t="str">
        <f>IF(ISERR(FIND(" ",1!A122)),"",MID(1!A122,FIND(" ",1!A122)+1,LEN(1!A122)))</f>
        <v>Опасность, связанная с воздействием электрического поля промышленной частоты</v>
      </c>
      <c r="C115" s="67">
        <f>IF(1!I122&lt;&gt;" ","+","")</f>
      </c>
      <c r="E115" s="58"/>
    </row>
    <row r="116" spans="1:5" s="50" customFormat="1" ht="12.75">
      <c r="A116" s="73" t="str">
        <f>IF(ISERR(FIND(" ",1!A123)),"",LEFT(1!A123,FIND(" ",1!A123)-1))</f>
        <v>14.5.</v>
      </c>
      <c r="B116" s="75" t="str">
        <f>IF(ISERR(FIND(" ",1!A123)),"",MID(1!A123,FIND(" ",1!A123)+1,LEN(1!A123)))</f>
        <v>Опасность, связанная с воздействием магнитного поля промышленной частоты</v>
      </c>
      <c r="C116" s="67">
        <f>IF(1!I123&lt;&gt;" ","+","")</f>
      </c>
      <c r="E116" s="58"/>
    </row>
    <row r="117" spans="1:5" s="50" customFormat="1" ht="12.75">
      <c r="A117" s="73" t="str">
        <f>IF(ISERR(FIND(" ",1!A124)),"",LEFT(1!A124,FIND(" ",1!A124)-1))</f>
        <v>14.6.</v>
      </c>
      <c r="B117" s="75" t="str">
        <f>IF(ISERR(FIND(" ",1!A124)),"",MID(1!A124,FIND(" ",1!A124)+1,LEN(1!A124)))</f>
        <v>Опасность от электромагнитных излучений</v>
      </c>
      <c r="C117" s="67">
        <f>IF(1!I124&lt;&gt;" ","+","")</f>
      </c>
      <c r="E117" s="58"/>
    </row>
    <row r="118" spans="1:5" s="50" customFormat="1" ht="12.75">
      <c r="A118" s="73" t="str">
        <f>IF(ISERR(FIND(" ",1!A125)),"",LEFT(1!A125,FIND(" ",1!A125)-1))</f>
        <v>14.7.</v>
      </c>
      <c r="B118" s="75" t="str">
        <f>IF(ISERR(FIND(" ",1!A125)),"",MID(1!A125,FIND(" ",1!A125)+1,LEN(1!A125)))</f>
        <v>Опасность, связанная с воздействием лазерного излучения</v>
      </c>
      <c r="C118" s="67">
        <f>IF(1!I125&lt;&gt;" ","+","")</f>
      </c>
      <c r="E118" s="58"/>
    </row>
    <row r="119" spans="1:5" s="50" customFormat="1" ht="12.75">
      <c r="A119" s="73" t="str">
        <f>IF(ISERR(FIND(" ",1!A126)),"",LEFT(1!A126,FIND(" ",1!A126)-1))</f>
        <v>14.8.</v>
      </c>
      <c r="B119" s="75" t="str">
        <f>IF(ISERR(FIND(" ",1!A126)),"",MID(1!A126,FIND(" ",1!A126)+1,LEN(1!A126)))</f>
        <v>Опасность, связанная с воздействием ультрафиолетового излучения</v>
      </c>
      <c r="C119" s="67">
        <f>IF(1!I126&lt;&gt;" ","+","")</f>
      </c>
      <c r="E119" s="58"/>
    </row>
    <row r="120" spans="1:3" ht="12.75">
      <c r="A120" s="72" t="str">
        <f>IF(ISERR(FIND(" ",1!A127)),"",LEFT(1!A127,FIND(" ",1!A127)-1))</f>
        <v>15.</v>
      </c>
      <c r="B120" s="74" t="str">
        <f>IF(ISERR(FIND(" ",1!A127)),"",MID(1!A127,FIND(" ",1!A127)+1,LEN(1!A127)))</f>
        <v>Опасности, связанные с воздействием ионизирующих излучений</v>
      </c>
      <c r="C120" s="66"/>
    </row>
    <row r="121" spans="1:5" s="50" customFormat="1" ht="12.75">
      <c r="A121" s="73" t="str">
        <f>IF(ISERR(FIND(" ",1!A128)),"",LEFT(1!A128,FIND(" ",1!A128)-1))</f>
        <v>15.1.</v>
      </c>
      <c r="B121" s="75" t="str">
        <f>IF(ISERR(FIND(" ",1!A128)),"",MID(1!A128,FIND(" ",1!A128)+1,LEN(1!A128)))</f>
        <v>Опасность, связанная с воздействием гамма-излучения</v>
      </c>
      <c r="C121" s="67">
        <f>IF(1!I128&lt;&gt;" ","+","")</f>
      </c>
      <c r="E121" s="58"/>
    </row>
    <row r="122" spans="1:5" s="50" customFormat="1" ht="12.75">
      <c r="A122" s="73" t="str">
        <f>IF(ISERR(FIND(" ",1!A129)),"",LEFT(1!A129,FIND(" ",1!A129)-1))</f>
        <v>15.2.</v>
      </c>
      <c r="B122" s="75" t="str">
        <f>IF(ISERR(FIND(" ",1!A129)),"",MID(1!A129,FIND(" ",1!A129)+1,LEN(1!A129)))</f>
        <v>Опасность, связанная с воздействием рентгеновского излучения</v>
      </c>
      <c r="C122" s="67">
        <f>IF(1!I129&lt;&gt;" ","+","")</f>
      </c>
      <c r="E122" s="58"/>
    </row>
    <row r="123" spans="1:5" s="50" customFormat="1" ht="24">
      <c r="A123" s="73" t="str">
        <f>IF(ISERR(FIND(" ",1!A130)),"",LEFT(1!A130,FIND(" ",1!A130)-1))</f>
        <v>15.3.</v>
      </c>
      <c r="B123" s="75" t="str">
        <f>IF(ISERR(FIND(" ",1!A130)),"",MID(1!A130,FIND(" ",1!A130)+1,LEN(1!A130)))</f>
        <v>Опасность, связанная с воздействием альфа-, бета-излучений, электронного или ионного и нейтронного излучений</v>
      </c>
      <c r="C123" s="67">
        <f>IF(1!I130&lt;&gt;" ","+","")</f>
      </c>
      <c r="E123" s="58"/>
    </row>
    <row r="124" spans="1:3" ht="12.75">
      <c r="A124" s="72" t="str">
        <f>IF(ISERR(FIND(" ",1!A131)),"",LEFT(1!A131,FIND(" ",1!A131)-1))</f>
        <v>16.</v>
      </c>
      <c r="B124" s="74" t="str">
        <f>IF(ISERR(FIND(" ",1!A131)),"",MID(1!A131,FIND(" ",1!A131)+1,LEN(1!A131)))</f>
        <v>Опасности, связанные с воздействием животных</v>
      </c>
      <c r="C124" s="66"/>
    </row>
    <row r="125" spans="1:5" s="50" customFormat="1" ht="12.75">
      <c r="A125" s="73" t="str">
        <f>IF(ISERR(FIND(" ",1!A132)),"",LEFT(1!A132,FIND(" ",1!A132)-1))</f>
        <v>16.1.</v>
      </c>
      <c r="B125" s="75" t="str">
        <f>IF(ISERR(FIND(" ",1!A132)),"",MID(1!A132,FIND(" ",1!A132)+1,LEN(1!A132)))</f>
        <v>Опасность укуса</v>
      </c>
      <c r="C125" s="67">
        <f>IF(1!I132&lt;&gt;" ","+","")</f>
      </c>
      <c r="E125" s="58"/>
    </row>
    <row r="126" spans="1:5" s="50" customFormat="1" ht="12.75">
      <c r="A126" s="73" t="str">
        <f>IF(ISERR(FIND(" ",1!A133)),"",LEFT(1!A133,FIND(" ",1!A133)-1))</f>
        <v>16.2.</v>
      </c>
      <c r="B126" s="75" t="str">
        <f>IF(ISERR(FIND(" ",1!A133)),"",MID(1!A133,FIND(" ",1!A133)+1,LEN(1!A133)))</f>
        <v>Опасность разрыва</v>
      </c>
      <c r="C126" s="67">
        <f>IF(1!I133&lt;&gt;" ","+","")</f>
      </c>
      <c r="E126" s="58"/>
    </row>
    <row r="127" spans="1:5" s="50" customFormat="1" ht="12.75">
      <c r="A127" s="73" t="str">
        <f>IF(ISERR(FIND(" ",1!A134)),"",LEFT(1!A134,FIND(" ",1!A134)-1))</f>
        <v>16.3.</v>
      </c>
      <c r="B127" s="75" t="str">
        <f>IF(ISERR(FIND(" ",1!A134)),"",MID(1!A134,FIND(" ",1!A134)+1,LEN(1!A134)))</f>
        <v>Опасность раздавливания</v>
      </c>
      <c r="C127" s="67">
        <f>IF(1!I134&lt;&gt;" ","+","")</f>
      </c>
      <c r="E127" s="58"/>
    </row>
    <row r="128" spans="1:5" s="50" customFormat="1" ht="12.75">
      <c r="A128" s="73" t="str">
        <f>IF(ISERR(FIND(" ",1!A135)),"",LEFT(1!A135,FIND(" ",1!A135)-1))</f>
        <v>16.4.</v>
      </c>
      <c r="B128" s="75" t="str">
        <f>IF(ISERR(FIND(" ",1!A135)),"",MID(1!A135,FIND(" ",1!A135)+1,LEN(1!A135)))</f>
        <v>Опасность заражения</v>
      </c>
      <c r="C128" s="67">
        <f>IF(1!I135&lt;&gt;" ","+","")</f>
      </c>
      <c r="E128" s="58"/>
    </row>
    <row r="129" spans="1:5" s="50" customFormat="1" ht="12.75">
      <c r="A129" s="73" t="str">
        <f>IF(ISERR(FIND(" ",1!A136)),"",LEFT(1!A136,FIND(" ",1!A136)-1))</f>
        <v>16.5.</v>
      </c>
      <c r="B129" s="75" t="str">
        <f>IF(ISERR(FIND(" ",1!A136)),"",MID(1!A136,FIND(" ",1!A136)+1,LEN(1!A136)))</f>
        <v>Опасность воздействия выделений</v>
      </c>
      <c r="C129" s="67">
        <f>IF(1!I136&lt;&gt;" ","+","")</f>
      </c>
      <c r="E129" s="58"/>
    </row>
    <row r="130" spans="1:3" ht="12.75">
      <c r="A130" s="72" t="str">
        <f>IF(ISERR(FIND(" ",1!A137)),"",LEFT(1!A137,FIND(" ",1!A137)-1))</f>
        <v>17.</v>
      </c>
      <c r="B130" s="74" t="str">
        <f>IF(ISERR(FIND(" ",1!A137)),"",MID(1!A137,FIND(" ",1!A137)+1,LEN(1!A137)))</f>
        <v>Опасности, связанные с воздействием насекомых</v>
      </c>
      <c r="C130" s="66"/>
    </row>
    <row r="131" spans="1:5" ht="12.75">
      <c r="A131" s="73" t="str">
        <f>IF(ISERR(FIND(" ",1!A138)),"",LEFT(1!A138,FIND(" ",1!A138)-1))</f>
        <v>17.1.</v>
      </c>
      <c r="B131" s="75" t="str">
        <f>IF(ISERR(FIND(" ",1!A138)),"",MID(1!A138,FIND(" ",1!A138)+1,LEN(1!A138)))</f>
        <v>Опасность укуса</v>
      </c>
      <c r="C131" s="67">
        <f>IF(1!I138&lt;&gt;" ","+","")</f>
      </c>
      <c r="E131" s="58"/>
    </row>
    <row r="132" spans="1:5" ht="12.75">
      <c r="A132" s="73" t="str">
        <f>IF(ISERR(FIND(" ",1!A139)),"",LEFT(1!A139,FIND(" ",1!A139)-1))</f>
        <v>17.2.</v>
      </c>
      <c r="B132" s="75" t="str">
        <f>IF(ISERR(FIND(" ",1!A139)),"",MID(1!A139,FIND(" ",1!A139)+1,LEN(1!A139)))</f>
        <v>Опасность попадания в организм</v>
      </c>
      <c r="C132" s="67">
        <f>IF(1!I139&lt;&gt;" ","+","")</f>
      </c>
      <c r="E132" s="58"/>
    </row>
    <row r="133" spans="1:5" ht="12.75">
      <c r="A133" s="73" t="str">
        <f>IF(ISERR(FIND(" ",1!A140)),"",LEFT(1!A140,FIND(" ",1!A140)-1))</f>
        <v>17.3.</v>
      </c>
      <c r="B133" s="75" t="str">
        <f>IF(ISERR(FIND(" ",1!A140)),"",MID(1!A140,FIND(" ",1!A140)+1,LEN(1!A140)))</f>
        <v>Опасность инвазий гельминтов</v>
      </c>
      <c r="C133" s="67">
        <f>IF(1!I140&lt;&gt;" ","+","")</f>
      </c>
      <c r="E133" s="58"/>
    </row>
    <row r="134" spans="1:3" ht="12.75">
      <c r="A134" s="72" t="str">
        <f>IF(ISERR(FIND(" ",1!A141)),"",LEFT(1!A141,FIND(" ",1!A141)-1))</f>
        <v>18.</v>
      </c>
      <c r="B134" s="74" t="str">
        <f>IF(ISERR(FIND(" ",1!A141)),"",MID(1!A141,FIND(" ",1!A141)+1,LEN(1!A141)))</f>
        <v>Опасности, связанные с воздействием растений</v>
      </c>
      <c r="C134" s="66"/>
    </row>
    <row r="135" spans="1:5" ht="12.75">
      <c r="A135" s="73" t="str">
        <f>IF(ISERR(FIND(" ",1!A142)),"",LEFT(1!A142,FIND(" ",1!A142)-1))</f>
        <v>18.1.</v>
      </c>
      <c r="B135" s="75" t="str">
        <f>IF(ISERR(FIND(" ",1!A142)),"",MID(1!A142,FIND(" ",1!A142)+1,LEN(1!A142)))</f>
        <v>Опасность воздействия пыльцы, фитонцидов и других веществ, выделяемых растениями</v>
      </c>
      <c r="C135" s="67">
        <f>IF(1!I142&lt;&gt;" ","+","")</f>
      </c>
      <c r="E135" s="58"/>
    </row>
    <row r="136" spans="1:5" ht="12.75">
      <c r="A136" s="73" t="str">
        <f>IF(ISERR(FIND(" ",1!A143)),"",LEFT(1!A143,FIND(" ",1!A143)-1))</f>
        <v>18.2.</v>
      </c>
      <c r="B136" s="75" t="str">
        <f>IF(ISERR(FIND(" ",1!A143)),"",MID(1!A143,FIND(" ",1!A143)+1,LEN(1!A143)))</f>
        <v>Опасность ожога выделяемыми растениями веществами</v>
      </c>
      <c r="C136" s="67">
        <f>IF(1!I143&lt;&gt;" ","+","")</f>
      </c>
      <c r="E136" s="58"/>
    </row>
    <row r="137" spans="1:5" ht="12.75">
      <c r="A137" s="73" t="str">
        <f>IF(ISERR(FIND(" ",1!A144)),"",LEFT(1!A144,FIND(" ",1!A144)-1))</f>
        <v>18.3.</v>
      </c>
      <c r="B137" s="75" t="str">
        <f>IF(ISERR(FIND(" ",1!A144)),"",MID(1!A144,FIND(" ",1!A144)+1,LEN(1!A144)))</f>
        <v>Опасность пореза растениями</v>
      </c>
      <c r="C137" s="67">
        <f>IF(1!I144&lt;&gt;" ","+","")</f>
      </c>
      <c r="E137" s="58"/>
    </row>
    <row r="138" spans="1:3" ht="12.75">
      <c r="A138" s="72" t="str">
        <f>IF(ISERR(FIND(" ",1!A145)),"",LEFT(1!A145,FIND(" ",1!A145)-1))</f>
        <v>19.</v>
      </c>
      <c r="B138" s="74" t="str">
        <f>IF(ISERR(FIND(" ",1!A145)),"",MID(1!A145,FIND(" ",1!A145)+1,LEN(1!A145)))</f>
        <v>Опасность утонуть</v>
      </c>
      <c r="C138" s="66"/>
    </row>
    <row r="139" spans="1:5" ht="12.75">
      <c r="A139" s="73" t="str">
        <f>IF(ISERR(FIND(" ",1!A146)),"",LEFT(1!A146,FIND(" ",1!A146)-1))</f>
        <v>19.1.</v>
      </c>
      <c r="B139" s="75" t="str">
        <f>IF(ISERR(FIND(" ",1!A146)),"",MID(1!A146,FIND(" ",1!A146)+1,LEN(1!A146)))</f>
        <v>Опасность утонуть в водоеме</v>
      </c>
      <c r="C139" s="67">
        <f>IF(1!I146&lt;&gt;" ","+","")</f>
      </c>
      <c r="E139" s="58"/>
    </row>
    <row r="140" spans="1:5" ht="12.75">
      <c r="A140" s="73" t="str">
        <f>IF(ISERR(FIND(" ",1!A147)),"",LEFT(1!A147,FIND(" ",1!A147)-1))</f>
        <v>19.2.</v>
      </c>
      <c r="B140" s="75" t="str">
        <f>IF(ISERR(FIND(" ",1!A147)),"",MID(1!A147,FIND(" ",1!A147)+1,LEN(1!A147)))</f>
        <v>Опасность утонуть в технологической емкости</v>
      </c>
      <c r="C140" s="67">
        <f>IF(1!I147&lt;&gt;" ","+","")</f>
      </c>
      <c r="E140" s="58"/>
    </row>
    <row r="141" spans="1:5" ht="12.75">
      <c r="A141" s="73" t="str">
        <f>IF(ISERR(FIND(" ",1!A148)),"",LEFT(1!A148,FIND(" ",1!A148)-1))</f>
        <v>19.3.</v>
      </c>
      <c r="B141" s="75" t="str">
        <f>IF(ISERR(FIND(" ",1!A148)),"",MID(1!A148,FIND(" ",1!A148)+1,LEN(1!A148)))</f>
        <v>Опасность утонуть в момент затопления шахты</v>
      </c>
      <c r="C141" s="67">
        <f>IF(1!I148&lt;&gt;" ","+","")</f>
      </c>
      <c r="E141" s="58"/>
    </row>
    <row r="142" spans="1:3" ht="12.75">
      <c r="A142" s="72" t="str">
        <f>IF(ISERR(FIND(" ",1!A149)),"",LEFT(1!A149,FIND(" ",1!A149)-1))</f>
        <v>20.</v>
      </c>
      <c r="B142" s="74" t="str">
        <f>IF(ISERR(FIND(" ",1!A149)),"",MID(1!A149,FIND(" ",1!A149)+1,LEN(1!A149)))</f>
        <v>Опасность расположения рабочего места</v>
      </c>
      <c r="C142" s="66"/>
    </row>
    <row r="143" spans="1:5" ht="12.75">
      <c r="A143" s="73" t="str">
        <f>IF(ISERR(FIND(" ",1!A150)),"",LEFT(1!A150,FIND(" ",1!A150)-1))</f>
        <v>20.1.</v>
      </c>
      <c r="B143" s="75" t="str">
        <f>IF(ISERR(FIND(" ",1!A150)),"",MID(1!A150,FIND(" ",1!A150)+1,LEN(1!A150)))</f>
        <v>Опасности выполнения электромонтажных работ на столбах, опорах высоковольтных передач</v>
      </c>
      <c r="C143" s="67">
        <f>IF(1!I150&lt;&gt;" ","+","")</f>
      </c>
      <c r="E143" s="58"/>
    </row>
    <row r="144" spans="1:5" ht="12.75">
      <c r="A144" s="73" t="str">
        <f>IF(ISERR(FIND(" ",1!A151)),"",LEFT(1!A151,FIND(" ",1!A151)-1))</f>
        <v>20.2.</v>
      </c>
      <c r="B144" s="75" t="str">
        <f>IF(ISERR(FIND(" ",1!A151)),"",MID(1!A151,FIND(" ",1!A151)+1,LEN(1!A151)))</f>
        <v>Опасность при выполнении альпинистских работ</v>
      </c>
      <c r="C144" s="67">
        <f>IF(1!I151&lt;&gt;" ","+","")</f>
      </c>
      <c r="E144" s="58"/>
    </row>
    <row r="145" spans="1:5" ht="24">
      <c r="A145" s="73" t="str">
        <f>IF(ISERR(FIND(" ",1!A152)),"",LEFT(1!A152,FIND(" ",1!A152)-1))</f>
        <v>20.3.</v>
      </c>
      <c r="B145" s="75" t="str">
        <f>IF(ISERR(FIND(" ",1!A152)),"",MID(1!A152,FIND(" ",1!A152)+1,LEN(1!A152)))</f>
        <v>Опасность выполнения кровельных работ на крышах, имеющих большой угол наклона рабочей поверхности</v>
      </c>
      <c r="C145" s="67">
        <f>IF(1!I152&lt;&gt;" ","+","")</f>
      </c>
      <c r="E145" s="58"/>
    </row>
    <row r="146" spans="1:5" ht="12.75">
      <c r="A146" s="73" t="str">
        <f>IF(ISERR(FIND(" ",1!A153)),"",LEFT(1!A153,FIND(" ",1!A153)-1))</f>
        <v>20.4.</v>
      </c>
      <c r="B146" s="75" t="str">
        <f>IF(ISERR(FIND(" ",1!A153)),"",MID(1!A153,FIND(" ",1!A153)+1,LEN(1!A153)))</f>
        <v>Опасность, связанная с выполнением работ на значительной глубине</v>
      </c>
      <c r="C146" s="67">
        <f>IF(1!I153&lt;&gt;" ","+","")</f>
      </c>
      <c r="E146" s="58"/>
    </row>
    <row r="147" spans="1:5" ht="12.75">
      <c r="A147" s="73" t="str">
        <f>IF(ISERR(FIND(" ",1!A154)),"",LEFT(1!A154,FIND(" ",1!A154)-1))</f>
        <v>20.5.</v>
      </c>
      <c r="B147" s="75" t="str">
        <f>IF(ISERR(FIND(" ",1!A154)),"",MID(1!A154,FIND(" ",1!A154)+1,LEN(1!A154)))</f>
        <v>Опасность, связанная с выполнением работ под землей</v>
      </c>
      <c r="C147" s="67">
        <f>IF(1!I154&lt;&gt;" ","+","")</f>
      </c>
      <c r="E147" s="58"/>
    </row>
    <row r="148" spans="1:5" ht="12.75">
      <c r="A148" s="73" t="str">
        <f>IF(ISERR(FIND(" ",1!A155)),"",LEFT(1!A155,FIND(" ",1!A155)-1))</f>
        <v>20.6.</v>
      </c>
      <c r="B148" s="75" t="str">
        <f>IF(ISERR(FIND(" ",1!A155)),"",MID(1!A155,FIND(" ",1!A155)+1,LEN(1!A155)))</f>
        <v>Опасность, связанная с выполнением работ в туннелях</v>
      </c>
      <c r="C148" s="67">
        <f>IF(1!I155&lt;&gt;" ","+","")</f>
      </c>
      <c r="E148" s="58"/>
    </row>
    <row r="149" spans="1:5" ht="12.75">
      <c r="A149" s="73" t="str">
        <f>IF(ISERR(FIND(" ",1!A156)),"",LEFT(1!A156,FIND(" ",1!A156)-1))</f>
        <v>20.7.</v>
      </c>
      <c r="B149" s="75" t="str">
        <f>IF(ISERR(FIND(" ",1!A156)),"",MID(1!A156,FIND(" ",1!A156)+1,LEN(1!A156)))</f>
        <v>Опасность выполнения водолазных работ</v>
      </c>
      <c r="C149" s="67">
        <f>IF(1!I156&lt;&gt;" ","+","")</f>
      </c>
      <c r="E149" s="58"/>
    </row>
    <row r="150" spans="1:3" ht="12.75">
      <c r="A150" s="72" t="str">
        <f>IF(ISERR(FIND(" ",1!A157)),"",LEFT(1!A157,FIND(" ",1!A157)-1))</f>
        <v>21.</v>
      </c>
      <c r="B150" s="74" t="str">
        <f>IF(ISERR(FIND(" ",1!A157)),"",MID(1!A157,FIND(" ",1!A157)+1,LEN(1!A157)))</f>
        <v>Опасности, связанные с организационными недостатками</v>
      </c>
      <c r="C150" s="66"/>
    </row>
    <row r="151" spans="1:5" ht="36">
      <c r="A151" s="73" t="str">
        <f>IF(ISERR(FIND(" ",1!A158)),"",LEFT(1!A158,FIND(" ",1!A158)-1))</f>
        <v>21.1.</v>
      </c>
      <c r="B151" s="75" t="str">
        <f>IF(ISERR(FIND(" ",1!A158)),"",MID(1!A158,FIND(" ",1!A158)+1,LEN(1!A158)))</f>
        <v>Опасность, связанная с отсутствием на рабочем месте инструкций, содержащих порядок безопасного выполнения работ, и информации об имеющихся опасностях, связанных с выполнением рабочих операций</v>
      </c>
      <c r="C151" s="67">
        <f>IF(1!I158&lt;&gt;" ","+","")</f>
      </c>
      <c r="E151" s="58"/>
    </row>
    <row r="152" spans="1:5" ht="36">
      <c r="A152" s="73" t="str">
        <f>IF(ISERR(FIND(" ",1!A159)),"",LEFT(1!A159,FIND(" ",1!A159)-1))</f>
        <v>21.2.</v>
      </c>
      <c r="B152" s="75" t="str">
        <f>IF(ISERR(FIND(" ",1!A159)),"",MID(1!A159,FIND(" ",1!A159)+1,LEN(1!A159)))</f>
        <v>Опасность, связанная с отсутствием описанных мероприятий (содержания действий) при возникновении неисправностей (опасных ситуаций) при обслуживании устройств, оборудования, приборов или при использовании биологически опасных веществ</v>
      </c>
      <c r="C152" s="67">
        <f>IF(1!I159&lt;&gt;" ","+","")</f>
      </c>
      <c r="E152" s="58"/>
    </row>
    <row r="153" spans="1:5" ht="12.75">
      <c r="A153" s="73" t="str">
        <f>IF(ISERR(FIND(" ",1!A160)),"",LEFT(1!A160,FIND(" ",1!A160)-1))</f>
        <v>21.3.</v>
      </c>
      <c r="B153" s="75" t="str">
        <f>IF(ISERR(FIND(" ",1!A160)),"",MID(1!A160,FIND(" ",1!A160)+1,LEN(1!A160)))</f>
        <v>Опасность, связанная с отсутствием на рабочем месте перечня возможных аварий</v>
      </c>
      <c r="C153" s="67">
        <f>IF(1!I160&lt;&gt;" ","+","")</f>
      </c>
      <c r="E153" s="58"/>
    </row>
    <row r="154" spans="1:5" ht="24">
      <c r="A154" s="73" t="str">
        <f>IF(ISERR(FIND(" ",1!A161)),"",LEFT(1!A161,FIND(" ",1!A161)-1))</f>
        <v>21.4.</v>
      </c>
      <c r="B154" s="75" t="str">
        <f>IF(ISERR(FIND(" ",1!A161)),"",MID(1!A161,FIND(" ",1!A161)+1,LEN(1!A161)))</f>
        <v>Опасность, связанная с отсутствием на рабочем месте аптечки первой помощи, инструкции по оказанию первой помощи пострадавшему на производстве и средств связи</v>
      </c>
      <c r="C154" s="67" t="str">
        <f>IF(1!I161&lt;&gt;" ","+","")</f>
        <v>+</v>
      </c>
      <c r="E154" s="58"/>
    </row>
    <row r="155" spans="1:5" ht="24">
      <c r="A155" s="73" t="str">
        <f>IF(ISERR(FIND(" ",1!A162)),"",LEFT(1!A162,FIND(" ",1!A162)-1))</f>
        <v>21.5.</v>
      </c>
      <c r="B155" s="75" t="str">
        <f>IF(ISERR(FIND(" ",1!A162)),"",MID(1!A162,FIND(" ",1!A162)+1,LEN(1!A162)))</f>
        <v>Опасность, связанная с отсутствием информации (схемы, знаков, разметки) о направлении эвакуации в случае возникновения аварии</v>
      </c>
      <c r="C155" s="67">
        <f>IF(1!I162&lt;&gt;" ","+","")</f>
      </c>
      <c r="E155" s="58"/>
    </row>
    <row r="156" spans="1:5" ht="12.75">
      <c r="A156" s="73" t="str">
        <f>IF(ISERR(FIND(" ",1!A163)),"",LEFT(1!A163,FIND(" ",1!A163)-1))</f>
        <v>21.6.</v>
      </c>
      <c r="B156" s="75" t="str">
        <f>IF(ISERR(FIND(" ",1!A163)),"",MID(1!A163,FIND(" ",1!A163)+1,LEN(1!A163)))</f>
        <v>Опасность, связанная с допуском работников, не прошедших подготовку по охране труда</v>
      </c>
      <c r="C156" s="67" t="str">
        <f>IF(1!I163&lt;&gt;" ","+","")</f>
        <v>+</v>
      </c>
      <c r="E156" s="58"/>
    </row>
    <row r="157" spans="1:3" ht="12.75">
      <c r="A157" s="72" t="str">
        <f>IF(ISERR(FIND(" ",1!A164)),"",LEFT(1!A164,FIND(" ",1!A164)-1))</f>
        <v>22.</v>
      </c>
      <c r="B157" s="74" t="str">
        <f>IF(ISERR(FIND(" ",1!A164)),"",MID(1!A164,FIND(" ",1!A164)+1,LEN(1!A164)))</f>
        <v>Опасности пожара</v>
      </c>
      <c r="C157" s="66"/>
    </row>
    <row r="158" spans="1:5" ht="12.75">
      <c r="A158" s="73" t="str">
        <f>IF(ISERR(FIND(" ",1!A165)),"",LEFT(1!A165,FIND(" ",1!A165)-1))</f>
        <v>22.1.</v>
      </c>
      <c r="B158" s="75" t="str">
        <f>IF(ISERR(FIND(" ",1!A165)),"",MID(1!A165,FIND(" ",1!A165)+1,LEN(1!A165)))</f>
        <v>Опасность от вдыхания дыма, паров вредных газов и пыли при пожаре</v>
      </c>
      <c r="C158" s="67">
        <f>IF(1!I165&lt;&gt;" ","+","")</f>
      </c>
      <c r="E158" s="58"/>
    </row>
    <row r="159" spans="1:5" ht="12.75">
      <c r="A159" s="73" t="str">
        <f>IF(ISERR(FIND(" ",1!A166)),"",LEFT(1!A166,FIND(" ",1!A166)-1))</f>
        <v>22.2.</v>
      </c>
      <c r="B159" s="75" t="str">
        <f>IF(ISERR(FIND(" ",1!A166)),"",MID(1!A166,FIND(" ",1!A166)+1,LEN(1!A166)))</f>
        <v>Опасность воспламенения</v>
      </c>
      <c r="C159" s="67">
        <f>IF(1!I166&lt;&gt;" ","+","")</f>
      </c>
      <c r="E159" s="58"/>
    </row>
    <row r="160" spans="1:5" ht="12.75">
      <c r="A160" s="73" t="str">
        <f>IF(ISERR(FIND(" ",1!A167)),"",LEFT(1!A167,FIND(" ",1!A167)-1))</f>
        <v>22.3.</v>
      </c>
      <c r="B160" s="75" t="str">
        <f>IF(ISERR(FIND(" ",1!A167)),"",MID(1!A167,FIND(" ",1!A167)+1,LEN(1!A167)))</f>
        <v>Опасность воздействия открытого пламени</v>
      </c>
      <c r="C160" s="67">
        <f>IF(1!I167&lt;&gt;" ","+","")</f>
      </c>
      <c r="E160" s="58"/>
    </row>
    <row r="161" spans="1:5" ht="12.75">
      <c r="A161" s="73" t="str">
        <f>IF(ISERR(FIND(" ",1!A168)),"",LEFT(1!A168,FIND(" ",1!A168)-1))</f>
        <v>22.4.</v>
      </c>
      <c r="B161" s="75" t="str">
        <f>IF(ISERR(FIND(" ",1!A168)),"",MID(1!A168,FIND(" ",1!A168)+1,LEN(1!A168)))</f>
        <v>Опасность воздействия повышенной температуры окружающей среды</v>
      </c>
      <c r="C161" s="67">
        <f>IF(1!I168&lt;&gt;" ","+","")</f>
      </c>
      <c r="E161" s="58"/>
    </row>
    <row r="162" spans="1:5" ht="12.75">
      <c r="A162" s="73" t="str">
        <f>IF(ISERR(FIND(" ",1!A169)),"",LEFT(1!A169,FIND(" ",1!A169)-1))</f>
        <v>22.5.</v>
      </c>
      <c r="B162" s="75" t="str">
        <f>IF(ISERR(FIND(" ",1!A169)),"",MID(1!A169,FIND(" ",1!A169)+1,LEN(1!A169)))</f>
        <v>Опасность воздействия пониженной концентрации кислорода в воздухе</v>
      </c>
      <c r="C162" s="67">
        <f>IF(1!I169&lt;&gt;" ","+","")</f>
      </c>
      <c r="E162" s="58"/>
    </row>
    <row r="163" spans="1:5" ht="12.75">
      <c r="A163" s="73" t="str">
        <f>IF(ISERR(FIND(" ",1!A170)),"",LEFT(1!A170,FIND(" ",1!A170)-1))</f>
        <v>22.6.</v>
      </c>
      <c r="B163" s="75" t="str">
        <f>IF(ISERR(FIND(" ",1!A170)),"",MID(1!A170,FIND(" ",1!A170)+1,LEN(1!A170)))</f>
        <v>Опасность воздействия огнетушащих веществ</v>
      </c>
      <c r="C163" s="67">
        <f>IF(1!I170&lt;&gt;" ","+","")</f>
      </c>
      <c r="E163" s="58"/>
    </row>
    <row r="164" spans="1:5" ht="12.75">
      <c r="A164" s="73" t="str">
        <f>IF(ISERR(FIND(" ",1!A171)),"",LEFT(1!A171,FIND(" ",1!A171)-1))</f>
        <v>22.7.</v>
      </c>
      <c r="B164" s="75" t="str">
        <f>IF(ISERR(FIND(" ",1!A171)),"",MID(1!A171,FIND(" ",1!A171)+1,LEN(1!A171)))</f>
        <v>Опасность воздействия осколков частей разрушившихся зданий, сооружений, строений</v>
      </c>
      <c r="C164" s="67">
        <f>IF(1!I171&lt;&gt;" ","+","")</f>
      </c>
      <c r="E164" s="58"/>
    </row>
    <row r="165" spans="1:3" ht="12.75">
      <c r="A165" s="72" t="str">
        <f>IF(ISERR(FIND(" ",1!A172)),"",LEFT(1!A172,FIND(" ",1!A172)-1))</f>
        <v>23.</v>
      </c>
      <c r="B165" s="74" t="str">
        <f>IF(ISERR(FIND(" ",1!A172)),"",MID(1!A172,FIND(" ",1!A172)+1,LEN(1!A172)))</f>
        <v>Опасности обрушения</v>
      </c>
      <c r="C165" s="66"/>
    </row>
    <row r="166" spans="1:5" ht="12.75">
      <c r="A166" s="73" t="str">
        <f>IF(ISERR(FIND(" ",1!A173)),"",LEFT(1!A173,FIND(" ",1!A173)-1))</f>
        <v>23.1.</v>
      </c>
      <c r="B166" s="75" t="str">
        <f>IF(ISERR(FIND(" ",1!A173)),"",MID(1!A173,FIND(" ",1!A173)+1,LEN(1!A173)))</f>
        <v>Опасность обрушения подземных конструкций</v>
      </c>
      <c r="C166" s="67">
        <f>IF(1!I173&lt;&gt;" ","+","")</f>
      </c>
      <c r="E166" s="58"/>
    </row>
    <row r="167" spans="1:5" ht="12.75">
      <c r="A167" s="73" t="str">
        <f>IF(ISERR(FIND(" ",1!A174)),"",LEFT(1!A174,FIND(" ",1!A174)-1))</f>
        <v>23.2.</v>
      </c>
      <c r="B167" s="75" t="str">
        <f>IF(ISERR(FIND(" ",1!A174)),"",MID(1!A174,FIND(" ",1!A174)+1,LEN(1!A174)))</f>
        <v>Опасность обрушения наземных конструкций</v>
      </c>
      <c r="C167" s="67">
        <f>IF(1!I174&lt;&gt;" ","+","")</f>
      </c>
      <c r="E167" s="58"/>
    </row>
    <row r="168" spans="1:3" ht="12.75">
      <c r="A168" s="72" t="str">
        <f>IF(ISERR(FIND(" ",1!A175)),"",LEFT(1!A175,FIND(" ",1!A175)-1))</f>
        <v>24.</v>
      </c>
      <c r="B168" s="74" t="str">
        <f>IF(ISERR(FIND(" ",1!A175)),"",MID(1!A175,FIND(" ",1!A175)+1,LEN(1!A175)))</f>
        <v>Опасности транспорта</v>
      </c>
      <c r="C168" s="66"/>
    </row>
    <row r="169" spans="1:5" ht="12.75">
      <c r="A169" s="73" t="str">
        <f>IF(ISERR(FIND(" ",1!A176)),"",LEFT(1!A176,FIND(" ",1!A176)-1))</f>
        <v>24.1.</v>
      </c>
      <c r="B169" s="75" t="str">
        <f>IF(ISERR(FIND(" ",1!A176)),"",MID(1!A176,FIND(" ",1!A176)+1,LEN(1!A176)))</f>
        <v>Опасность наезда на человека</v>
      </c>
      <c r="C169" s="67">
        <f>IF(1!I176&lt;&gt;" ","+","")</f>
      </c>
      <c r="E169" s="58"/>
    </row>
    <row r="170" spans="1:5" ht="12.75">
      <c r="A170" s="73" t="str">
        <f>IF(ISERR(FIND(" ",1!A177)),"",LEFT(1!A177,FIND(" ",1!A177)-1))</f>
        <v>24.2.</v>
      </c>
      <c r="B170" s="75" t="str">
        <f>IF(ISERR(FIND(" ",1!A177)),"",MID(1!A177,FIND(" ",1!A177)+1,LEN(1!A177)))</f>
        <v>Опасность падения с транспортного средства</v>
      </c>
      <c r="C170" s="67">
        <f>IF(1!I177&lt;&gt;" ","+","")</f>
      </c>
      <c r="E170" s="58"/>
    </row>
    <row r="171" spans="1:5" ht="24">
      <c r="A171" s="73" t="str">
        <f>IF(ISERR(FIND(" ",1!A178)),"",LEFT(1!A178,FIND(" ",1!A178)-1))</f>
        <v>24.3.</v>
      </c>
      <c r="B171" s="75" t="str">
        <f>IF(ISERR(FIND(" ",1!A178)),"",MID(1!A178,FIND(" ",1!A178)+1,LEN(1!A178)))</f>
        <v>Опасность раздавливания человека, находящегося между двумя сближающимися транспортными средствами</v>
      </c>
      <c r="C171" s="67">
        <f>IF(1!I178&lt;&gt;" ","+","")</f>
      </c>
      <c r="E171" s="58"/>
    </row>
    <row r="172" spans="1:5" ht="24">
      <c r="A172" s="73" t="str">
        <f>IF(ISERR(FIND(" ",1!A179)),"",LEFT(1!A179,FIND(" ",1!A179)-1))</f>
        <v>24.4.</v>
      </c>
      <c r="B172" s="75" t="str">
        <f>IF(ISERR(FIND(" ",1!A179)),"",MID(1!A179,FIND(" ",1!A179)+1,LEN(1!A179)))</f>
        <v>Опасность опрокидывания транспортного средства при нарушении способов установки и строповки грузов</v>
      </c>
      <c r="C172" s="67">
        <f>IF(1!I179&lt;&gt;" ","+","")</f>
      </c>
      <c r="E172" s="58"/>
    </row>
    <row r="173" spans="1:5" ht="24">
      <c r="A173" s="73" t="str">
        <f>IF(ISERR(FIND(" ",1!A180)),"",LEFT(1!A180,FIND(" ",1!A180)-1))</f>
        <v>24.5.</v>
      </c>
      <c r="B173" s="75" t="str">
        <f>IF(ISERR(FIND(" ",1!A180)),"",MID(1!A180,FIND(" ",1!A180)+1,LEN(1!A180)))</f>
        <v>Опасность от груза, перемещающегося во время движения транспортного средства, из-за несоблюдения правил его укладки и крепления</v>
      </c>
      <c r="C173" s="67">
        <f>IF(1!I180&lt;&gt;" ","+","")</f>
      </c>
      <c r="E173" s="58"/>
    </row>
    <row r="174" spans="1:5" ht="12.75">
      <c r="A174" s="73" t="str">
        <f>IF(ISERR(FIND(" ",1!A181)),"",LEFT(1!A181,FIND(" ",1!A181)-1))</f>
        <v>24.6.</v>
      </c>
      <c r="B174" s="75" t="str">
        <f>IF(ISERR(FIND(" ",1!A181)),"",MID(1!A181,FIND(" ",1!A181)+1,LEN(1!A181)))</f>
        <v>Опасность травмирования в результате дорожно-транспортного происшествия</v>
      </c>
      <c r="C174" s="67">
        <f>IF(1!I181&lt;&gt;" ","+","")</f>
      </c>
      <c r="E174" s="58"/>
    </row>
    <row r="175" spans="1:5" ht="12.75">
      <c r="A175" s="73" t="str">
        <f>IF(ISERR(FIND(" ",1!A182)),"",LEFT(1!A182,FIND(" ",1!A182)-1))</f>
        <v>24.7.</v>
      </c>
      <c r="B175" s="75" t="str">
        <f>IF(ISERR(FIND(" ",1!A182)),"",MID(1!A182,FIND(" ",1!A182)+1,LEN(1!A182)))</f>
        <v>Опасность опрокидывания транспортного средства при проведении работ</v>
      </c>
      <c r="C175" s="67">
        <f>IF(1!I182&lt;&gt;" ","+","")</f>
      </c>
      <c r="E175" s="58"/>
    </row>
    <row r="176" spans="1:3" ht="12.75">
      <c r="A176" s="72" t="str">
        <f>IF(ISERR(FIND(" ",1!A183)),"",LEFT(1!A183,FIND(" ",1!A183)-1))</f>
        <v>25.</v>
      </c>
      <c r="B176" s="74" t="str">
        <f>IF(ISERR(FIND(" ",1!A183)),"",MID(1!A183,FIND(" ",1!A183)+1,LEN(1!A183)))</f>
        <v>Опасность, связанная с дегустацией пищевых продуктов</v>
      </c>
      <c r="C176" s="66"/>
    </row>
    <row r="177" spans="1:5" ht="12.75">
      <c r="A177" s="73" t="str">
        <f>IF(ISERR(FIND(" ",1!A184)),"",LEFT(1!A184,FIND(" ",1!A184)-1))</f>
        <v>25.1.</v>
      </c>
      <c r="B177" s="75" t="str">
        <f>IF(ISERR(FIND(" ",1!A184)),"",MID(1!A184,FIND(" ",1!A184)+1,LEN(1!A184)))</f>
        <v>Опасность, связанная с дегустацией отравленной пищи</v>
      </c>
      <c r="C177" s="67">
        <f>IF(1!I184&lt;&gt;" ","+","")</f>
      </c>
      <c r="E177" s="58"/>
    </row>
    <row r="178" spans="1:3" ht="12.75">
      <c r="A178" s="72" t="str">
        <f>IF(ISERR(FIND(" ",1!A185)),"",LEFT(1!A185,FIND(" ",1!A185)-1))</f>
        <v>26.</v>
      </c>
      <c r="B178" s="74" t="str">
        <f>IF(ISERR(FIND(" ",1!A185)),"",MID(1!A185,FIND(" ",1!A185)+1,LEN(1!A185)))</f>
        <v>Опасности насилия</v>
      </c>
      <c r="C178" s="66"/>
    </row>
    <row r="179" spans="1:5" ht="12.75">
      <c r="A179" s="73" t="str">
        <f>IF(ISERR(FIND(" ",1!A186)),"",LEFT(1!A186,FIND(" ",1!A186)-1))</f>
        <v>26.1.</v>
      </c>
      <c r="B179" s="75" t="str">
        <f>IF(ISERR(FIND(" ",1!A186)),"",MID(1!A186,FIND(" ",1!A186)+1,LEN(1!A186)))</f>
        <v>Опасность насилия от враждебно настроенных работников</v>
      </c>
      <c r="C179" s="67">
        <f>IF(1!I186&lt;&gt;" ","+","")</f>
      </c>
      <c r="E179" s="58"/>
    </row>
    <row r="180" spans="1:5" ht="12.75">
      <c r="A180" s="73" t="str">
        <f>IF(ISERR(FIND(" ",1!A187)),"",LEFT(1!A187,FIND(" ",1!A187)-1))</f>
        <v>26.2.</v>
      </c>
      <c r="B180" s="75" t="str">
        <f>IF(ISERR(FIND(" ",1!A187)),"",MID(1!A187,FIND(" ",1!A187)+1,LEN(1!A187)))</f>
        <v>Опасность насилия от третьих лиц</v>
      </c>
      <c r="C180" s="67">
        <f>IF(1!I187&lt;&gt;" ","+","")</f>
      </c>
      <c r="E180" s="58"/>
    </row>
    <row r="181" spans="1:3" ht="12.75">
      <c r="A181" s="72" t="str">
        <f>IF(ISERR(FIND(" ",1!A188)),"",LEFT(1!A188,FIND(" ",1!A188)-1))</f>
        <v>27.</v>
      </c>
      <c r="B181" s="74" t="str">
        <f>IF(ISERR(FIND(" ",1!A188)),"",MID(1!A188,FIND(" ",1!A188)+1,LEN(1!A188)))</f>
        <v>Опасности взрыва</v>
      </c>
      <c r="C181" s="66"/>
    </row>
    <row r="182" spans="1:5" ht="12.75">
      <c r="A182" s="73" t="str">
        <f>IF(ISERR(FIND(" ",1!A189)),"",LEFT(1!A189,FIND(" ",1!A189)-1))</f>
        <v>27.1.</v>
      </c>
      <c r="B182" s="75" t="str">
        <f>IF(ISERR(FIND(" ",1!A189)),"",MID(1!A189,FIND(" ",1!A189)+1,LEN(1!A189)))</f>
        <v>Опасность самовозгорания горючих веществ</v>
      </c>
      <c r="C182" s="67">
        <f>IF(1!I189&lt;&gt;" ","+","")</f>
      </c>
      <c r="E182" s="58"/>
    </row>
    <row r="183" spans="1:5" ht="12.75">
      <c r="A183" s="73" t="str">
        <f>IF(ISERR(FIND(" ",1!A190)),"",LEFT(1!A190,FIND(" ",1!A190)-1))</f>
        <v>27.2.</v>
      </c>
      <c r="B183" s="75" t="str">
        <f>IF(ISERR(FIND(" ",1!A190)),"",MID(1!A190,FIND(" ",1!A190)+1,LEN(1!A190)))</f>
        <v>Опасность возникновения взрыва, происшедшего вследствие пожара</v>
      </c>
      <c r="C183" s="67">
        <f>IF(1!I190&lt;&gt;" ","+","")</f>
      </c>
      <c r="E183" s="58"/>
    </row>
    <row r="184" spans="1:5" ht="12.75">
      <c r="A184" s="73" t="str">
        <f>IF(ISERR(FIND(" ",1!A191)),"",LEFT(1!A191,FIND(" ",1!A191)-1))</f>
        <v>27.3.</v>
      </c>
      <c r="B184" s="75" t="str">
        <f>IF(ISERR(FIND(" ",1!A191)),"",MID(1!A191,FIND(" ",1!A191)+1,LEN(1!A191)))</f>
        <v>Опасность воздействия ударной волны</v>
      </c>
      <c r="C184" s="67">
        <f>IF(1!I191&lt;&gt;" ","+","")</f>
      </c>
      <c r="E184" s="58"/>
    </row>
    <row r="185" spans="1:5" ht="12.75">
      <c r="A185" s="73" t="str">
        <f>IF(ISERR(FIND(" ",1!A192)),"",LEFT(1!A192,FIND(" ",1!A192)-1))</f>
        <v>27.4.</v>
      </c>
      <c r="B185" s="75" t="str">
        <f>IF(ISERR(FIND(" ",1!A192)),"",MID(1!A192,FIND(" ",1!A192)+1,LEN(1!A192)))</f>
        <v>Опасность воздействия высокого давления при взрыве</v>
      </c>
      <c r="C185" s="67">
        <f>IF(1!I192&lt;&gt;" ","+","")</f>
      </c>
      <c r="E185" s="58"/>
    </row>
    <row r="186" spans="1:5" ht="12.75">
      <c r="A186" s="73" t="str">
        <f>IF(ISERR(FIND(" ",1!A193)),"",LEFT(1!A193,FIND(" ",1!A193)-1))</f>
        <v>27.5.</v>
      </c>
      <c r="B186" s="75" t="str">
        <f>IF(ISERR(FIND(" ",1!A193)),"",MID(1!A193,FIND(" ",1!A193)+1,LEN(1!A193)))</f>
        <v>Опасность ожога при взрыве</v>
      </c>
      <c r="C186" s="67">
        <f>IF(1!I193&lt;&gt;" ","+","")</f>
      </c>
      <c r="E186" s="58"/>
    </row>
    <row r="187" spans="1:3" ht="12.75">
      <c r="A187" s="73" t="str">
        <f>IF(ISERR(FIND(" ",1!A194)),"",LEFT(1!A194,FIND(" ",1!A194)-1))</f>
        <v>27.6.</v>
      </c>
      <c r="B187" s="75" t="str">
        <f>IF(ISERR(FIND(" ",1!A194)),"",MID(1!A194,FIND(" ",1!A194)+1,LEN(1!A194)))</f>
        <v>Опасность обрушения горных пород при взрыве</v>
      </c>
      <c r="C187" s="67">
        <f>IF(1!I194&lt;&gt;" ","+","")</f>
      </c>
    </row>
    <row r="188" spans="1:5" ht="12.75">
      <c r="A188" s="72" t="str">
        <f>IF(ISERR(FIND(" ",1!A195)),"",LEFT(1!A195,FIND(" ",1!A195)-1))</f>
        <v>28.</v>
      </c>
      <c r="B188" s="74" t="str">
        <f>IF(ISERR(FIND(" ",1!A195)),"",MID(1!A195,FIND(" ",1!A195)+1,LEN(1!A195)))</f>
        <v>Опасности, связанные с применением средств индивидуальной защиты</v>
      </c>
      <c r="C188" s="66"/>
      <c r="E188" s="58"/>
    </row>
    <row r="189" spans="1:5" ht="24">
      <c r="A189" s="73" t="str">
        <f>IF(ISERR(FIND(" ",1!A196)),"",LEFT(1!A196,FIND(" ",1!A196)-1))</f>
        <v>28.1.</v>
      </c>
      <c r="B189" s="75" t="str">
        <f>IF(ISERR(FIND(" ",1!A196)),"",MID(1!A196,FIND(" ",1!A196)+1,LEN(1!A196)))</f>
        <v>Опасность, связанная с несоответствием средств индивидуальной защиты анатомическим особенностям человека</v>
      </c>
      <c r="C189" s="67">
        <f>IF(1!I196&lt;&gt;" ","+","")</f>
      </c>
      <c r="E189" s="58"/>
    </row>
    <row r="190" spans="1:5" ht="24">
      <c r="A190" s="73" t="str">
        <f>IF(ISERR(FIND(" ",1!A197)),"",LEFT(1!A197,FIND(" ",1!A197)-1))</f>
        <v>28.2.</v>
      </c>
      <c r="B190" s="75" t="str">
        <f>IF(ISERR(FIND(" ",1!A197)),"",MID(1!A197,FIND(" ",1!A197)+1,LEN(1!A197)))</f>
        <v>Опасность, связанная со скованностью, вызванной применением средств индивидуальной защиты</v>
      </c>
      <c r="C190" s="67">
        <f>IF(1!I197&lt;&gt;" ","+","")</f>
      </c>
      <c r="E190" s="58"/>
    </row>
    <row r="191" spans="1:5" ht="12.75">
      <c r="A191" s="73" t="str">
        <f>IF(ISERR(FIND(" ",1!A198)),"",LEFT(1!A198,FIND(" ",1!A198)-1))</f>
        <v>28.3.</v>
      </c>
      <c r="B191" s="75" t="str">
        <f>IF(ISERR(FIND(" ",1!A198)),"",MID(1!A198,FIND(" ",1!A198)+1,LEN(1!A198)))</f>
        <v>Опасность отравления</v>
      </c>
      <c r="C191" s="67">
        <f>IF(1!I198&lt;&gt;" ","+","")</f>
      </c>
      <c r="E191" s="58"/>
    </row>
    <row r="192" spans="1:4" s="14" customFormat="1" ht="5.25">
      <c r="A192" s="117"/>
      <c r="B192" s="118"/>
      <c r="C192" s="118"/>
      <c r="D192" s="71">
        <f>A192</f>
        <v>0</v>
      </c>
    </row>
    <row r="193" spans="1:4" s="14" customFormat="1" ht="5.25">
      <c r="A193" s="117"/>
      <c r="B193" s="118"/>
      <c r="C193" s="118"/>
      <c r="D193" s="71">
        <f>A193</f>
        <v>0</v>
      </c>
    </row>
    <row r="194" spans="1:4" ht="12.75">
      <c r="A194" s="113" t="s">
        <v>228</v>
      </c>
      <c r="B194" s="114"/>
      <c r="C194" s="114"/>
      <c r="D194" s="61" t="str">
        <f>A194</f>
        <v>Руководитель структурного подразделения:</v>
      </c>
    </row>
    <row r="195" spans="1:4" ht="15">
      <c r="A195" s="130"/>
      <c r="B195" s="131"/>
      <c r="C195" s="131"/>
      <c r="D195" s="70">
        <f>A195</f>
        <v>0</v>
      </c>
    </row>
    <row r="196" spans="1:3" s="78" customFormat="1" ht="11.25">
      <c r="A196" s="79" t="s">
        <v>12</v>
      </c>
      <c r="B196" s="77" t="s">
        <v>7</v>
      </c>
      <c r="C196" s="76" t="s">
        <v>229</v>
      </c>
    </row>
    <row r="197" spans="1:3" ht="12.75">
      <c r="A197" s="128"/>
      <c r="B197" s="129"/>
      <c r="C197" s="129"/>
    </row>
    <row r="198" spans="1:4" ht="12.75">
      <c r="A198" s="113"/>
      <c r="B198" s="114"/>
      <c r="C198" s="114"/>
      <c r="D198" s="61">
        <f>A198</f>
        <v>0</v>
      </c>
    </row>
    <row r="199" spans="1:4" ht="15">
      <c r="A199" s="130"/>
      <c r="B199" s="131"/>
      <c r="C199" s="131"/>
      <c r="D199" s="70">
        <f>A199</f>
        <v>0</v>
      </c>
    </row>
    <row r="200" spans="1:4" ht="12.75">
      <c r="A200" s="79"/>
      <c r="B200" s="77"/>
      <c r="C200" s="76"/>
      <c r="D200" s="78"/>
    </row>
    <row r="201" ht="12.75">
      <c r="B201" s="65"/>
    </row>
  </sheetData>
  <sheetProtection password="CAC9" sheet="1" formatCells="0" formatColumns="0" formatRows="0"/>
  <mergeCells count="23">
    <mergeCell ref="A197:C197"/>
    <mergeCell ref="A198:C198"/>
    <mergeCell ref="A199:C199"/>
    <mergeCell ref="A192:C192"/>
    <mergeCell ref="A193:C193"/>
    <mergeCell ref="A194:C194"/>
    <mergeCell ref="A195:C195"/>
    <mergeCell ref="A13:C13"/>
    <mergeCell ref="A14:C14"/>
    <mergeCell ref="A15:C15"/>
    <mergeCell ref="A16:C16"/>
    <mergeCell ref="A9:C9"/>
    <mergeCell ref="A10:C10"/>
    <mergeCell ref="A11:C11"/>
    <mergeCell ref="A12:C12"/>
    <mergeCell ref="A5:C5"/>
    <mergeCell ref="A6:C6"/>
    <mergeCell ref="A7:C7"/>
    <mergeCell ref="A8:C8"/>
    <mergeCell ref="A1:C1"/>
    <mergeCell ref="A2:C2"/>
    <mergeCell ref="A3:C3"/>
    <mergeCell ref="A4:C4"/>
  </mergeCells>
  <printOptions horizontalCentered="1"/>
  <pageMargins left="0.7874015748031497" right="0.3937007874015748" top="0.3937007874015748" bottom="0.3937007874015748" header="0.3937007874015748" footer="0.3937007874015748"/>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Лист16"/>
  <dimension ref="A1:B18"/>
  <sheetViews>
    <sheetView zoomScalePageLayoutView="0" workbookViewId="0" topLeftCell="A1">
      <selection activeCell="A1" sqref="A1"/>
    </sheetView>
  </sheetViews>
  <sheetFormatPr defaultColWidth="9.00390625" defaultRowHeight="12.75"/>
  <cols>
    <col min="1" max="1" width="71.375" style="0" customWidth="1"/>
  </cols>
  <sheetData>
    <row r="1" spans="1:2" ht="12.75">
      <c r="A1" s="11" t="s">
        <v>252</v>
      </c>
      <c r="B1" s="59" t="s">
        <v>204</v>
      </c>
    </row>
    <row r="2" spans="1:2" ht="12.75">
      <c r="A2" s="11" t="s">
        <v>254</v>
      </c>
      <c r="B2" s="59" t="s">
        <v>205</v>
      </c>
    </row>
    <row r="3" spans="1:2" ht="12.75">
      <c r="A3" s="12"/>
      <c r="B3" s="59"/>
    </row>
    <row r="4" spans="1:2" ht="12.75">
      <c r="A4" s="13" t="s">
        <v>241</v>
      </c>
      <c r="B4" s="59" t="s">
        <v>206</v>
      </c>
    </row>
    <row r="5" spans="1:2" ht="12.75">
      <c r="A5" s="13" t="s">
        <v>242</v>
      </c>
      <c r="B5" s="59" t="s">
        <v>207</v>
      </c>
    </row>
    <row r="6" spans="1:2" ht="12.75">
      <c r="A6" s="13" t="s">
        <v>253</v>
      </c>
      <c r="B6" s="59" t="s">
        <v>208</v>
      </c>
    </row>
    <row r="7" spans="1:2" ht="12.75">
      <c r="A7" s="13" t="s">
        <v>243</v>
      </c>
      <c r="B7" s="59" t="s">
        <v>209</v>
      </c>
    </row>
    <row r="8" spans="1:2" ht="12.75">
      <c r="A8" s="13" t="s">
        <v>244</v>
      </c>
      <c r="B8" s="59" t="s">
        <v>210</v>
      </c>
    </row>
    <row r="9" spans="1:2" ht="12.75">
      <c r="A9" s="11"/>
      <c r="B9" s="60" t="s">
        <v>211</v>
      </c>
    </row>
    <row r="10" spans="1:2" ht="12.75">
      <c r="A10" s="39" t="s">
        <v>246</v>
      </c>
      <c r="B10" s="59" t="s">
        <v>212</v>
      </c>
    </row>
    <row r="11" spans="1:2" ht="12.75">
      <c r="A11" s="39" t="s">
        <v>245</v>
      </c>
      <c r="B11" s="59" t="s">
        <v>213</v>
      </c>
    </row>
    <row r="12" spans="1:2" ht="12.75">
      <c r="A12">
        <v>2</v>
      </c>
      <c r="B12" s="59" t="s">
        <v>214</v>
      </c>
    </row>
    <row r="13" ht="12.75">
      <c r="A13" s="39"/>
    </row>
    <row r="16" ht="12.75">
      <c r="A16" s="17"/>
    </row>
    <row r="17" ht="12.75">
      <c r="A17" s="17"/>
    </row>
    <row r="18" ht="12.75">
      <c r="A18" s="17"/>
    </row>
  </sheetData>
  <sheetProtection password="A054" sheet="1" objects="1" scenarios="1"/>
  <printOptions/>
  <pageMargins left="0.75" right="0.75" top="1" bottom="1" header="0.5" footer="0.5"/>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ООО «АРМ СЕРВИС»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Шаблон карты программы «СОПР»</dc:title>
  <dc:subject>Система оценки профессиональных рисков</dc:subject>
  <dc:creator>arm-samara.ru</dc:creator>
  <cp:keywords/>
  <dc:description>Версия 1.1.8 от 16 апреля 2021 г.</dc:description>
  <cp:lastModifiedBy>HSA</cp:lastModifiedBy>
  <cp:lastPrinted>2022-01-20T06:04:40Z</cp:lastPrinted>
  <dcterms:created xsi:type="dcterms:W3CDTF">2001-08-01T03:53:14Z</dcterms:created>
  <dcterms:modified xsi:type="dcterms:W3CDTF">2022-03-16T06:23:51Z</dcterms:modified>
  <cp:category/>
  <cp:version/>
  <cp:contentType/>
  <cp:contentStatus/>
  <cp:revision>1</cp:revision>
</cp:coreProperties>
</file>