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activeTab="3"/>
  </bookViews>
  <sheets>
    <sheet name="Приложение №1" sheetId="4" r:id="rId1"/>
    <sheet name="Приложение №2" sheetId="5" r:id="rId2"/>
    <sheet name="Приложение №3" sheetId="6" r:id="rId3"/>
    <sheet name="Приложение №4" sheetId="3" r:id="rId4"/>
  </sheets>
  <calcPr calcId="145621"/>
</workbook>
</file>

<file path=xl/calcChain.xml><?xml version="1.0" encoding="utf-8"?>
<calcChain xmlns="http://schemas.openxmlformats.org/spreadsheetml/2006/main">
  <c r="P25" i="4" l="1"/>
  <c r="P26" i="4"/>
  <c r="P27" i="4"/>
  <c r="P28" i="4"/>
  <c r="P29" i="4"/>
  <c r="E12" i="3" l="1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11" i="3"/>
  <c r="E36" i="3"/>
  <c r="E37" i="3" l="1"/>
  <c r="E38" i="3"/>
  <c r="E39" i="3"/>
  <c r="E40" i="3"/>
  <c r="E41" i="3"/>
  <c r="E42" i="3"/>
  <c r="E43" i="3"/>
  <c r="E44" i="3"/>
  <c r="E45" i="3"/>
  <c r="E35" i="3"/>
  <c r="E47" i="3"/>
  <c r="E48" i="3"/>
  <c r="E49" i="3"/>
  <c r="E46" i="3"/>
  <c r="C51" i="5" l="1"/>
  <c r="C14" i="5"/>
  <c r="C15" i="5"/>
  <c r="C16" i="5"/>
  <c r="C17" i="5"/>
  <c r="C18" i="5"/>
  <c r="C20" i="5"/>
  <c r="C21" i="5"/>
  <c r="C22" i="5"/>
  <c r="C23" i="5"/>
  <c r="C24" i="5"/>
  <c r="C25" i="5"/>
  <c r="C26" i="5"/>
  <c r="C28" i="5"/>
  <c r="C29" i="5"/>
  <c r="C30" i="5"/>
  <c r="C31" i="5"/>
  <c r="C32" i="5"/>
  <c r="C33" i="5"/>
  <c r="C35" i="5"/>
  <c r="C37" i="5"/>
  <c r="C38" i="5"/>
  <c r="C40" i="5"/>
  <c r="C41" i="5"/>
  <c r="C42" i="5"/>
  <c r="C43" i="5"/>
  <c r="C44" i="5"/>
  <c r="C45" i="5"/>
  <c r="C46" i="5"/>
  <c r="C47" i="5"/>
  <c r="C48" i="5"/>
  <c r="C49" i="5"/>
  <c r="T16" i="4" l="1"/>
  <c r="T17" i="4"/>
  <c r="T18" i="4"/>
  <c r="T20" i="4"/>
  <c r="T21" i="4"/>
  <c r="T22" i="4"/>
  <c r="T23" i="4"/>
  <c r="T24" i="4"/>
  <c r="T25" i="4"/>
  <c r="T26" i="4"/>
  <c r="T27" i="4"/>
  <c r="T28" i="4"/>
  <c r="Q18" i="4"/>
  <c r="Q20" i="4"/>
  <c r="Q21" i="4"/>
  <c r="Q22" i="4"/>
  <c r="Q23" i="4"/>
  <c r="Q24" i="4"/>
  <c r="Q25" i="4"/>
  <c r="Q26" i="4"/>
  <c r="Q27" i="4"/>
  <c r="Q28" i="4"/>
  <c r="Y21" i="6" l="1"/>
  <c r="Y22" i="6"/>
  <c r="Y23" i="6"/>
  <c r="Y24" i="6"/>
  <c r="Y20" i="6"/>
  <c r="Y19" i="6"/>
  <c r="Y18" i="6"/>
  <c r="Y17" i="6"/>
  <c r="Y16" i="6"/>
  <c r="Y15" i="6"/>
  <c r="Y14" i="6"/>
  <c r="Y13" i="6"/>
  <c r="Y12" i="6"/>
  <c r="Y11" i="6"/>
  <c r="Y10" i="6"/>
  <c r="AB18" i="4"/>
  <c r="AB20" i="4"/>
  <c r="AB21" i="4"/>
  <c r="AB22" i="4"/>
  <c r="AB23" i="4"/>
  <c r="AB24" i="4"/>
  <c r="AB25" i="4"/>
  <c r="AB26" i="4"/>
  <c r="AB27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Z29" i="4"/>
  <c r="Y29" i="4"/>
  <c r="X29" i="4"/>
  <c r="W29" i="4"/>
  <c r="U29" i="4"/>
  <c r="R29" i="4"/>
  <c r="O29" i="4"/>
  <c r="N29" i="4"/>
  <c r="M29" i="4"/>
  <c r="L29" i="4"/>
  <c r="K29" i="4"/>
  <c r="J29" i="4"/>
  <c r="I29" i="4"/>
  <c r="H29" i="4"/>
  <c r="G29" i="4"/>
  <c r="F29" i="4"/>
  <c r="AA28" i="4"/>
  <c r="AB28" i="4" s="1"/>
  <c r="AA27" i="4"/>
  <c r="P24" i="4"/>
  <c r="P23" i="4"/>
  <c r="S23" i="4" s="1"/>
  <c r="P22" i="4"/>
  <c r="S22" i="4" s="1"/>
  <c r="P21" i="4"/>
  <c r="S21" i="4" s="1"/>
  <c r="P20" i="4"/>
  <c r="P19" i="4"/>
  <c r="P18" i="4"/>
  <c r="P17" i="4"/>
  <c r="Q17" i="4" s="1"/>
  <c r="P16" i="4"/>
  <c r="V15" i="4"/>
  <c r="P15" i="4"/>
  <c r="AA15" i="4" s="1"/>
  <c r="V14" i="4"/>
  <c r="P14" i="4"/>
  <c r="AA14" i="4" s="1"/>
  <c r="Y25" i="6" l="1"/>
  <c r="S19" i="4"/>
  <c r="T19" i="4" s="1"/>
  <c r="Q19" i="4"/>
  <c r="AA16" i="4"/>
  <c r="AB16" i="4" s="1"/>
  <c r="Q16" i="4"/>
  <c r="AA24" i="4"/>
  <c r="AC24" i="4" s="1"/>
  <c r="AA20" i="4"/>
  <c r="AC20" i="4" s="1"/>
  <c r="AA17" i="4"/>
  <c r="Q29" i="4"/>
  <c r="AA18" i="4"/>
  <c r="AC14" i="4"/>
  <c r="AB14" i="4"/>
  <c r="AC15" i="4"/>
  <c r="AB15" i="4"/>
  <c r="AC16" i="4"/>
  <c r="Q14" i="4"/>
  <c r="Q15" i="4"/>
  <c r="AA21" i="4"/>
  <c r="AA22" i="4"/>
  <c r="AA23" i="4"/>
  <c r="S14" i="4"/>
  <c r="S15" i="4"/>
  <c r="T15" i="4" s="1"/>
  <c r="AA19" i="4"/>
  <c r="AB19" i="4" s="1"/>
  <c r="AC17" i="4" l="1"/>
  <c r="AB17" i="4"/>
  <c r="AA29" i="4"/>
  <c r="AB29" i="4" s="1"/>
  <c r="T14" i="4"/>
  <c r="S29" i="4"/>
  <c r="T29" i="4" s="1"/>
  <c r="AC18" i="4"/>
  <c r="AC22" i="4"/>
  <c r="AC21" i="4"/>
  <c r="AC19" i="4"/>
  <c r="AC23" i="4"/>
  <c r="AC29" i="4" l="1"/>
  <c r="D50" i="3" l="1"/>
  <c r="C50" i="3"/>
  <c r="B50" i="3"/>
  <c r="B28" i="3"/>
  <c r="C28" i="3"/>
  <c r="D28" i="3"/>
  <c r="E28" i="3" s="1"/>
  <c r="F28" i="3"/>
  <c r="E50" i="3" l="1"/>
  <c r="Y27" i="5"/>
  <c r="Y29" i="5"/>
  <c r="N29" i="5"/>
  <c r="Y28" i="5"/>
  <c r="N28" i="5"/>
  <c r="E29" i="4" l="1"/>
  <c r="AI51" i="5" l="1"/>
  <c r="AH51" i="5"/>
  <c r="AG51" i="5"/>
  <c r="AF51" i="5"/>
  <c r="AE51" i="5"/>
  <c r="AD51" i="5"/>
  <c r="AC51" i="5"/>
  <c r="AB51" i="5"/>
  <c r="AA51" i="5"/>
  <c r="Z51" i="5"/>
  <c r="X51" i="5"/>
  <c r="W51" i="5"/>
  <c r="V51" i="5"/>
  <c r="U51" i="5"/>
  <c r="T51" i="5"/>
  <c r="S51" i="5"/>
  <c r="R51" i="5"/>
  <c r="Q51" i="5"/>
  <c r="P51" i="5"/>
  <c r="O51" i="5"/>
  <c r="M51" i="5"/>
  <c r="L51" i="5"/>
  <c r="K51" i="5"/>
  <c r="J51" i="5"/>
  <c r="I51" i="5"/>
  <c r="H51" i="5"/>
  <c r="G51" i="5"/>
  <c r="F51" i="5"/>
  <c r="E51" i="5"/>
  <c r="D51" i="5"/>
  <c r="Y50" i="5"/>
  <c r="Y49" i="5"/>
  <c r="N49" i="5"/>
  <c r="Y48" i="5"/>
  <c r="N48" i="5"/>
  <c r="Y47" i="5"/>
  <c r="N47" i="5"/>
  <c r="Y46" i="5"/>
  <c r="N46" i="5"/>
  <c r="Y45" i="5"/>
  <c r="N45" i="5"/>
  <c r="Y44" i="5"/>
  <c r="N44" i="5"/>
  <c r="Y43" i="5"/>
  <c r="N43" i="5"/>
  <c r="Y42" i="5"/>
  <c r="N42" i="5"/>
  <c r="Y41" i="5"/>
  <c r="N41" i="5"/>
  <c r="Y40" i="5"/>
  <c r="N40" i="5"/>
  <c r="Y39" i="5"/>
  <c r="N39" i="5"/>
  <c r="Y38" i="5"/>
  <c r="N38" i="5"/>
  <c r="Y37" i="5"/>
  <c r="N37" i="5"/>
  <c r="Y36" i="5"/>
  <c r="N36" i="5"/>
  <c r="Y35" i="5"/>
  <c r="N35" i="5"/>
  <c r="Y34" i="5"/>
  <c r="N34" i="5"/>
  <c r="Y33" i="5"/>
  <c r="N33" i="5"/>
  <c r="Y32" i="5"/>
  <c r="N32" i="5"/>
  <c r="Y31" i="5"/>
  <c r="N31" i="5"/>
  <c r="Y30" i="5"/>
  <c r="N30" i="5"/>
  <c r="N27" i="5"/>
  <c r="Y26" i="5"/>
  <c r="N26" i="5"/>
  <c r="Y25" i="5"/>
  <c r="N25" i="5"/>
  <c r="Y24" i="5"/>
  <c r="N24" i="5"/>
  <c r="Y23" i="5"/>
  <c r="N23" i="5"/>
  <c r="Y22" i="5"/>
  <c r="N22" i="5"/>
  <c r="Y21" i="5"/>
  <c r="N21" i="5"/>
  <c r="Y20" i="5"/>
  <c r="N20" i="5"/>
  <c r="Y19" i="5"/>
  <c r="N19" i="5"/>
  <c r="Y18" i="5"/>
  <c r="N18" i="5"/>
  <c r="Y17" i="5"/>
  <c r="N17" i="5"/>
  <c r="Y16" i="5"/>
  <c r="N16" i="5"/>
  <c r="Y15" i="5"/>
  <c r="N15" i="5"/>
  <c r="Y14" i="5"/>
  <c r="N14" i="5"/>
  <c r="Y13" i="5"/>
  <c r="N13" i="5"/>
  <c r="C13" i="5"/>
  <c r="Y12" i="5"/>
  <c r="N12" i="5"/>
  <c r="C12" i="5"/>
  <c r="N51" i="5" l="1"/>
  <c r="Y51" i="5"/>
</calcChain>
</file>

<file path=xl/sharedStrings.xml><?xml version="1.0" encoding="utf-8"?>
<sst xmlns="http://schemas.openxmlformats.org/spreadsheetml/2006/main" count="297" uniqueCount="171">
  <si>
    <t>Наименование специальности</t>
  </si>
  <si>
    <t>Сведения о закреплении выпускников на первичных рабочих местах</t>
  </si>
  <si>
    <t>Количество выпускников, чел.</t>
  </si>
  <si>
    <t>Количество трудоустроенных выпускников                      (в год выпуска                                на 01 сентября)                        (из строки 1)</t>
  </si>
  <si>
    <t>Закрепление на первичных рабочих местах молодых специалистов                       (через 1 год после выпуска                               на 01 июля), чел.</t>
  </si>
  <si>
    <t>Закрепление на первичных рабочих местах молодых специалистов                              (через 2 года после выпуска                               на 01 июля), чел.</t>
  </si>
  <si>
    <t>Количество</t>
  </si>
  <si>
    <t>%                        (из столбца 3)</t>
  </si>
  <si>
    <t>Наименование образовательной организации</t>
  </si>
  <si>
    <t>Выпускники 2016 года</t>
  </si>
  <si>
    <t>Выпускники 2017 года</t>
  </si>
  <si>
    <t>Приложение №2</t>
  </si>
  <si>
    <t>(Наименование образовательной организации)</t>
  </si>
  <si>
    <t>№</t>
  </si>
  <si>
    <t>Уровень образования (ВО, СПО, СПО (рабочие кадры)</t>
  </si>
  <si>
    <t>План выпуска</t>
  </si>
  <si>
    <t>Трудоустроено</t>
  </si>
  <si>
    <t>Другие виды занятости</t>
  </si>
  <si>
    <t>% занятости</t>
  </si>
  <si>
    <t>в том числе по отрасли:</t>
  </si>
  <si>
    <t>ИТОГО</t>
  </si>
  <si>
    <t>Призваны в ряды Российской Армии</t>
  </si>
  <si>
    <t>Продолжили обучение</t>
  </si>
  <si>
    <t>По уходу за ребенком, декретный отпуск</t>
  </si>
  <si>
    <t>По состоянию здоровья</t>
  </si>
  <si>
    <t>Промышленность</t>
  </si>
  <si>
    <t>Сельское хозяйство</t>
  </si>
  <si>
    <t>Строительство</t>
  </si>
  <si>
    <t>Транспорт</t>
  </si>
  <si>
    <t>Культура и искусство</t>
  </si>
  <si>
    <t>Образование</t>
  </si>
  <si>
    <t>ЖКХ и энергетика</t>
  </si>
  <si>
    <t>Здравоохранение</t>
  </si>
  <si>
    <t>Связь</t>
  </si>
  <si>
    <t>другие</t>
  </si>
  <si>
    <t>из них</t>
  </si>
  <si>
    <t>Итого:</t>
  </si>
  <si>
    <t xml:space="preserve">  (год выпуска)</t>
  </si>
  <si>
    <t>кол-во трудоустроенных выпускников (сумма столбцов 5-14)</t>
  </si>
  <si>
    <t>% трудоустроенных выпускников</t>
  </si>
  <si>
    <t>из них, выезд за пределы РС(Я)  (из 15 столбца)</t>
  </si>
  <si>
    <t>трудоустроено по специальности (из столбца 15)</t>
  </si>
  <si>
    <t>% трудоустроенных по специальности</t>
  </si>
  <si>
    <t>трудоустроено не по специальности (из столбца 15)</t>
  </si>
  <si>
    <t>% трудоустроенных не по специальности</t>
  </si>
  <si>
    <t>Итого занято (сумма столбцов 15, 22, 23, 24, 25)</t>
  </si>
  <si>
    <t>не трудоустроены по рабочим местам</t>
  </si>
  <si>
    <t>Код</t>
  </si>
  <si>
    <t>Приложение №1</t>
  </si>
  <si>
    <t>Приложение №3</t>
  </si>
  <si>
    <t>Трудоустройство выпускников 2018 года в разрезе районов и отраслей экономики</t>
  </si>
  <si>
    <t>Наименование районов (улусов)</t>
  </si>
  <si>
    <t>Всего трудоустроено</t>
  </si>
  <si>
    <t>ВО</t>
  </si>
  <si>
    <t>СПО</t>
  </si>
  <si>
    <t>СПО (рабочие кадры)</t>
  </si>
  <si>
    <t>в том числе по отраслям:</t>
  </si>
  <si>
    <t>Культура</t>
  </si>
  <si>
    <t>Другие</t>
  </si>
  <si>
    <t xml:space="preserve">МР "Абыйский улус (район)" </t>
  </si>
  <si>
    <t>МО "Алданский район"</t>
  </si>
  <si>
    <t xml:space="preserve">МР "Аллаиховский улус (район)" </t>
  </si>
  <si>
    <t>МР "Амгинский улус (район)"</t>
  </si>
  <si>
    <t xml:space="preserve">МР "Анабарский национальный (долгано-эвенкийский) улус (район)" </t>
  </si>
  <si>
    <t xml:space="preserve">МО "Булунский улус (район)" </t>
  </si>
  <si>
    <t>МР "Верхневилюйский улус (район)"</t>
  </si>
  <si>
    <t>МР "Верхнеколымский улус (район)"</t>
  </si>
  <si>
    <t>МО "Верхоянский район"</t>
  </si>
  <si>
    <t xml:space="preserve">МР "Вилюйский улус (район)" </t>
  </si>
  <si>
    <t xml:space="preserve">МР  "Горный улус"  </t>
  </si>
  <si>
    <t>МР "Жиганский эвенкийский район"</t>
  </si>
  <si>
    <t>МО "Кобяйский улус (район)"</t>
  </si>
  <si>
    <t xml:space="preserve">МО "Ленский район" </t>
  </si>
  <si>
    <t>МР "Мегино-Кангаласский улус"</t>
  </si>
  <si>
    <t>МО "Мирнинский район"</t>
  </si>
  <si>
    <t xml:space="preserve">МО "Момский район" </t>
  </si>
  <si>
    <t>МО "Намский улус"</t>
  </si>
  <si>
    <t>МО "Нерюнгринский район"</t>
  </si>
  <si>
    <t>МР "Нижнеколымский район"</t>
  </si>
  <si>
    <t xml:space="preserve">МР "Нюрбинский район" </t>
  </si>
  <si>
    <t>МО "Оймяконский улус (район)"</t>
  </si>
  <si>
    <t>МР "Олёкминский район"</t>
  </si>
  <si>
    <t>МР "Оленекский эвенкийский национальный район"</t>
  </si>
  <si>
    <t>МО "Среднеколымский улус (район)"</t>
  </si>
  <si>
    <t>МР "Сунтарский улус (район)"</t>
  </si>
  <si>
    <t xml:space="preserve">МР "Таттинский улус" </t>
  </si>
  <si>
    <t>МР "Томпонский район"</t>
  </si>
  <si>
    <t>МР "Усть-Алданский улус (район)"</t>
  </si>
  <si>
    <t>МО "Усть-Майский улус (район)"</t>
  </si>
  <si>
    <t>МО "Усть-Янский улус (район)"</t>
  </si>
  <si>
    <t>МР "Хангаласский улус"</t>
  </si>
  <si>
    <t xml:space="preserve">МО "Чурапчинский улус (район)" </t>
  </si>
  <si>
    <t>МО "Эвено-Бытантайский национальный улус"</t>
  </si>
  <si>
    <t>ГО "Жатай"</t>
  </si>
  <si>
    <t xml:space="preserve">ГО "Город Якутск" </t>
  </si>
  <si>
    <t>За пределами</t>
  </si>
  <si>
    <t>Всего:</t>
  </si>
  <si>
    <t>по состоянию на 25 апреля 2019г.</t>
  </si>
  <si>
    <t>Распределение по видам экономической деятельности*</t>
  </si>
  <si>
    <t>Итого трудоустроено (сумма столбцов 5-25)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</si>
  <si>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</si>
  <si>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</si>
  <si>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</si>
  <si>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</si>
  <si>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</si>
  <si>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</si>
  <si>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</si>
  <si>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</si>
  <si>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</si>
  <si>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</si>
  <si>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</si>
  <si>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</si>
  <si>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</si>
  <si>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</si>
  <si>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</si>
  <si>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</si>
  <si>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</si>
  <si>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</t>
  </si>
  <si>
    <t>Деятельность экстерриториальных организаций и органов</t>
  </si>
  <si>
    <t>(наименование образовательной организации)</t>
  </si>
  <si>
    <t>Трудоустройство выпускников 2018 года в разрезе видов экономической деятельности</t>
  </si>
  <si>
    <t>по состоянию на 25 апреля 2019 года</t>
  </si>
  <si>
    <t>Приложение №4</t>
  </si>
  <si>
    <t>Региональный технический колледж в г. Мирном</t>
  </si>
  <si>
    <t>__________________________Региональный технический колледж в г. Мирном_______________________________</t>
  </si>
  <si>
    <t>_________________________Региональный технический колледж в г. Мирном________________________________</t>
  </si>
  <si>
    <t>38.02.01</t>
  </si>
  <si>
    <t>44.02.01</t>
  </si>
  <si>
    <t>ф. Айхальский</t>
  </si>
  <si>
    <t>Слесарь по контрольно- измерительным приборам и автоматике</t>
  </si>
  <si>
    <t>Ремонтник горного оборудования</t>
  </si>
  <si>
    <t>Экономика и бухгалтерский учет по отраслям</t>
  </si>
  <si>
    <t xml:space="preserve">Техническое обслуживание и ремонт автомобильного транспорта </t>
  </si>
  <si>
    <t>Повар, кондитер</t>
  </si>
  <si>
    <t>Станочник (металлообработка)</t>
  </si>
  <si>
    <t xml:space="preserve">Автомеханик </t>
  </si>
  <si>
    <t>ф. Удачнинский</t>
  </si>
  <si>
    <t xml:space="preserve">  Слесарь по контрольно-измерительным приборам и автоматике</t>
  </si>
  <si>
    <t>МРТК</t>
  </si>
  <si>
    <t>150120.  Слесарь по контрольно-измерительным приборам и автоматике</t>
  </si>
  <si>
    <t>190117 Повар, кондитер</t>
  </si>
  <si>
    <t>Электромонтер по ремонту и обслуживанию электрооборудования</t>
  </si>
  <si>
    <t>Сварщик (электросварочные и газосварочные работы)</t>
  </si>
  <si>
    <t>Итого</t>
  </si>
  <si>
    <t>(08.01.14)Монтажник санитарнотехнических, вентиляционных систем и оборудования</t>
  </si>
  <si>
    <t>(13.01.10)Электромонтёр о ремонту и обслуживанию электрооборудования (по горнодобывающей промышленности)</t>
  </si>
  <si>
    <t>15.01.20 Слесарь по Контрольно-измерительным приборам и автоматике</t>
  </si>
  <si>
    <t>13.01.10 Электромонтер по ремонту и обслуживанию электрооборудования (по отраслям)</t>
  </si>
  <si>
    <t>Дошкольное образование</t>
  </si>
  <si>
    <t>Экономика и бухгалтерский учет</t>
  </si>
  <si>
    <t>Компьютерные сети</t>
  </si>
  <si>
    <t>Автомеханик</t>
  </si>
  <si>
    <t>СПО рабочие кадры</t>
  </si>
  <si>
    <t>09.02.02.</t>
  </si>
  <si>
    <t>23.02.03.</t>
  </si>
  <si>
    <t>23.01.03.</t>
  </si>
  <si>
    <t>19.01.17.</t>
  </si>
  <si>
    <t>21.01.10.</t>
  </si>
  <si>
    <t>15.01.05.</t>
  </si>
  <si>
    <t>15.01.25.</t>
  </si>
  <si>
    <t xml:space="preserve">СПО рабочие кадры
</t>
  </si>
  <si>
    <t>Переработка нефти и газа</t>
  </si>
  <si>
    <t>Переработка нефти и газа ПНиГ-12/9</t>
  </si>
  <si>
    <t>Компьютерные сети КС-12/9</t>
  </si>
  <si>
    <t>Техническая эксплуатация и обслуживание электрического и электромеханического оборудования ТЭ-12/9</t>
  </si>
  <si>
    <t xml:space="preserve">Подземная разработка месторождений полезных ископаемых </t>
  </si>
  <si>
    <t>Разработка и эксплуатация нефтяных и газовых месторождений</t>
  </si>
  <si>
    <t>Горнорабочий Гр-15/11</t>
  </si>
  <si>
    <t>Монтажник технического оборудования М-13/9</t>
  </si>
  <si>
    <t>Социально-культурная деятельность</t>
  </si>
  <si>
    <t>Монтажник технического оборудования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</si>
</sst>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7" fillId="0" borderId="0"/>
  </cellStyleXfs>
  <cellXfs count="12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top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12" fillId="0" borderId="0" xfId="0" applyFont="1" applyAlignment="1"/>
    <xf numFmtId="0" fontId="12" fillId="0" borderId="0" xfId="0" applyFont="1" applyFill="1" applyAlignment="1"/>
    <xf numFmtId="0" fontId="10" fillId="0" borderId="1" xfId="1" applyFont="1" applyFill="1" applyBorder="1" applyAlignment="1">
      <alignment horizontal="center" vertical="center" textRotation="90" wrapText="1"/>
    </xf>
    <xf numFmtId="0" fontId="12" fillId="0" borderId="1" xfId="1" applyFont="1" applyFill="1" applyBorder="1" applyAlignment="1">
      <alignment horizontal="center" vertical="center" textRotation="90" wrapText="1"/>
    </xf>
    <xf numFmtId="0" fontId="12" fillId="0" borderId="1" xfId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3" fillId="2" borderId="0" xfId="0" applyFont="1" applyFill="1"/>
    <xf numFmtId="0" fontId="3" fillId="0" borderId="0" xfId="0" applyFont="1" applyFill="1" applyAlignment="1">
      <alignment horizontal="right"/>
    </xf>
    <xf numFmtId="0" fontId="14" fillId="0" borderId="1" xfId="0" applyFont="1" applyFill="1" applyBorder="1" applyAlignment="1">
      <alignment horizontal="center" textRotation="90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right"/>
    </xf>
    <xf numFmtId="0" fontId="14" fillId="2" borderId="0" xfId="0" applyFont="1" applyFill="1"/>
    <xf numFmtId="0" fontId="14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0" fillId="0" borderId="1" xfId="0" applyBorder="1"/>
    <xf numFmtId="0" fontId="12" fillId="0" borderId="1" xfId="1" applyFont="1" applyFill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top" wrapText="1"/>
    </xf>
    <xf numFmtId="0" fontId="12" fillId="0" borderId="1" xfId="1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center" vertical="top" wrapText="1"/>
    </xf>
    <xf numFmtId="0" fontId="12" fillId="0" borderId="1" xfId="1" applyNumberFormat="1" applyFont="1" applyFill="1" applyBorder="1" applyAlignment="1">
      <alignment horizontal="center" vertical="top" wrapText="1"/>
    </xf>
    <xf numFmtId="0" fontId="18" fillId="0" borderId="1" xfId="0" applyNumberFormat="1" applyFont="1" applyBorder="1" applyAlignment="1">
      <alignment horizontal="center" vertical="top" wrapText="1"/>
    </xf>
    <xf numFmtId="0" fontId="12" fillId="0" borderId="1" xfId="1" applyFont="1" applyFill="1" applyBorder="1" applyAlignment="1">
      <alignment vertical="top" wrapText="1"/>
    </xf>
    <xf numFmtId="0" fontId="12" fillId="0" borderId="1" xfId="1" applyFont="1" applyFill="1" applyBorder="1" applyAlignment="1">
      <alignment horizontal="left" vertical="top" wrapText="1"/>
    </xf>
    <xf numFmtId="0" fontId="11" fillId="0" borderId="1" xfId="1" applyFont="1" applyFill="1" applyBorder="1" applyAlignment="1">
      <alignment horizontal="center" vertical="top"/>
    </xf>
    <xf numFmtId="0" fontId="5" fillId="0" borderId="1" xfId="1" applyFont="1" applyFill="1" applyBorder="1" applyAlignment="1">
      <alignment vertical="top"/>
    </xf>
    <xf numFmtId="0" fontId="11" fillId="0" borderId="1" xfId="1" applyFont="1" applyFill="1" applyBorder="1" applyAlignment="1">
      <alignment vertical="top" wrapText="1"/>
    </xf>
    <xf numFmtId="0" fontId="19" fillId="0" borderId="1" xfId="0" applyFont="1" applyBorder="1" applyAlignment="1">
      <alignment horizontal="center" vertical="top"/>
    </xf>
    <xf numFmtId="0" fontId="19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12" fillId="3" borderId="1" xfId="1" applyFont="1" applyFill="1" applyBorder="1" applyAlignment="1">
      <alignment horizontal="left" vertical="top" wrapText="1"/>
    </xf>
    <xf numFmtId="0" fontId="12" fillId="0" borderId="2" xfId="1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2" fillId="3" borderId="2" xfId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11" fillId="0" borderId="1" xfId="1" applyFont="1" applyFill="1" applyBorder="1" applyAlignment="1">
      <alignment vertical="top"/>
    </xf>
    <xf numFmtId="9" fontId="11" fillId="0" borderId="1" xfId="1" applyNumberFormat="1" applyFont="1" applyFill="1" applyBorder="1" applyAlignment="1">
      <alignment vertical="top" wrapText="1"/>
    </xf>
    <xf numFmtId="0" fontId="3" fillId="0" borderId="1" xfId="1" applyFont="1" applyFill="1" applyBorder="1" applyAlignment="1">
      <alignment vertical="top" wrapText="1"/>
    </xf>
    <xf numFmtId="0" fontId="3" fillId="0" borderId="1" xfId="1" applyFont="1" applyFill="1" applyBorder="1" applyAlignment="1">
      <alignment vertical="top"/>
    </xf>
    <xf numFmtId="0" fontId="12" fillId="0" borderId="1" xfId="1" applyNumberFormat="1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vertical="top" wrapText="1"/>
    </xf>
    <xf numFmtId="0" fontId="20" fillId="0" borderId="1" xfId="0" applyFont="1" applyBorder="1" applyAlignment="1">
      <alignment horizontal="left" vertical="top" wrapText="1"/>
    </xf>
    <xf numFmtId="0" fontId="3" fillId="0" borderId="1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12" fillId="0" borderId="1" xfId="1" applyFont="1" applyFill="1" applyBorder="1" applyAlignment="1">
      <alignment horizontal="left" wrapText="1"/>
    </xf>
    <xf numFmtId="0" fontId="20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0" fontId="10" fillId="0" borderId="2" xfId="1" applyFont="1" applyFill="1" applyBorder="1" applyAlignment="1">
      <alignment horizontal="center" vertical="center" textRotation="90" wrapText="1"/>
    </xf>
    <xf numFmtId="0" fontId="10" fillId="0" borderId="6" xfId="1" applyFont="1" applyFill="1" applyBorder="1" applyAlignment="1">
      <alignment horizontal="center" vertical="center" textRotation="90" wrapText="1"/>
    </xf>
    <xf numFmtId="0" fontId="10" fillId="0" borderId="7" xfId="1" applyFont="1" applyFill="1" applyBorder="1" applyAlignment="1">
      <alignment horizontal="center" vertical="center" textRotation="90" wrapText="1"/>
    </xf>
    <xf numFmtId="0" fontId="12" fillId="0" borderId="2" xfId="1" applyFont="1" applyFill="1" applyBorder="1" applyAlignment="1">
      <alignment horizontal="center" vertical="center" textRotation="90" wrapText="1"/>
    </xf>
    <xf numFmtId="0" fontId="12" fillId="0" borderId="7" xfId="1" applyFont="1" applyFill="1" applyBorder="1" applyAlignment="1">
      <alignment horizontal="center" vertical="center" textRotation="90" wrapText="1"/>
    </xf>
    <xf numFmtId="0" fontId="13" fillId="0" borderId="2" xfId="2" applyFont="1" applyFill="1" applyBorder="1" applyAlignment="1">
      <alignment horizontal="center" vertical="center" textRotation="90" wrapText="1"/>
    </xf>
    <xf numFmtId="0" fontId="13" fillId="0" borderId="7" xfId="2" applyFont="1" applyFill="1" applyBorder="1" applyAlignment="1">
      <alignment horizontal="center" vertical="center" textRotation="90" wrapText="1"/>
    </xf>
    <xf numFmtId="0" fontId="12" fillId="0" borderId="6" xfId="1" applyFont="1" applyFill="1" applyBorder="1" applyAlignment="1">
      <alignment horizontal="center" vertical="center" textRotation="90" wrapText="1"/>
    </xf>
    <xf numFmtId="0" fontId="12" fillId="0" borderId="3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/>
    </xf>
    <xf numFmtId="0" fontId="10" fillId="0" borderId="4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top"/>
    </xf>
    <xf numFmtId="0" fontId="10" fillId="0" borderId="0" xfId="1" applyFont="1" applyFill="1" applyAlignment="1">
      <alignment horizontal="center" vertical="top" wrapText="1"/>
    </xf>
    <xf numFmtId="0" fontId="11" fillId="0" borderId="0" xfId="1" applyFont="1" applyFill="1" applyAlignment="1">
      <alignment horizontal="center" vertical="top" wrapText="1"/>
    </xf>
    <xf numFmtId="0" fontId="12" fillId="0" borderId="2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 wrapText="1"/>
    </xf>
    <xf numFmtId="0" fontId="12" fillId="0" borderId="6" xfId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textRotation="90"/>
    </xf>
    <xf numFmtId="0" fontId="12" fillId="0" borderId="6" xfId="1" applyFont="1" applyFill="1" applyBorder="1" applyAlignment="1">
      <alignment horizontal="center" vertical="center" textRotation="90"/>
    </xf>
    <xf numFmtId="0" fontId="12" fillId="0" borderId="7" xfId="1" applyFont="1" applyFill="1" applyBorder="1" applyAlignment="1">
      <alignment horizontal="center" vertical="center" textRotation="90"/>
    </xf>
    <xf numFmtId="0" fontId="16" fillId="0" borderId="0" xfId="1" applyFont="1" applyFill="1" applyAlignment="1">
      <alignment horizontal="center" vertical="top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textRotation="90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2" fillId="0" borderId="1" xfId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3">
    <cellStyle name="Обычный" xfId="0" builtinId="0"/>
    <cellStyle name="Обычный 4" xfId="2"/>
    <cellStyle name="Обычный_СПО 201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"/>
  <sheetViews>
    <sheetView topLeftCell="A16" zoomScaleNormal="100" workbookViewId="0">
      <selection activeCell="P29" sqref="P29"/>
    </sheetView>
  </sheetViews>
  <sheetFormatPr defaultRowHeight="12.75" x14ac:dyDescent="0.2"/>
  <cols>
    <col min="1" max="1" width="3.28515625" style="12" customWidth="1"/>
    <col min="2" max="2" width="5.85546875" style="12" customWidth="1"/>
    <col min="3" max="3" width="16.140625" style="12" customWidth="1"/>
    <col min="4" max="4" width="11.7109375" style="12" customWidth="1"/>
    <col min="5" max="15" width="3.7109375" style="12" customWidth="1"/>
    <col min="16" max="16" width="5.7109375" style="12" customWidth="1"/>
    <col min="17" max="17" width="5.85546875" style="12" customWidth="1"/>
    <col min="18" max="18" width="3.7109375" style="12" customWidth="1"/>
    <col min="19" max="19" width="5.140625" style="12" customWidth="1"/>
    <col min="20" max="20" width="4.85546875" style="12" customWidth="1"/>
    <col min="21" max="21" width="5" style="12" customWidth="1"/>
    <col min="22" max="22" width="4.5703125" style="12" customWidth="1"/>
    <col min="23" max="26" width="3.7109375" style="12" customWidth="1"/>
    <col min="27" max="27" width="4.28515625" style="12" customWidth="1"/>
    <col min="28" max="28" width="3.7109375" style="12" customWidth="1"/>
    <col min="29" max="29" width="4.5703125" style="12" customWidth="1"/>
    <col min="30" max="16384" width="9.140625" style="12"/>
  </cols>
  <sheetData>
    <row r="1" spans="1:30" ht="15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 s="13" t="s">
        <v>48</v>
      </c>
    </row>
    <row r="2" spans="1:30" ht="12.75" customHeight="1" x14ac:dyDescent="0.2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</row>
    <row r="3" spans="1:30" ht="12.75" customHeight="1" x14ac:dyDescent="0.25">
      <c r="A3" s="93" t="s">
        <v>123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</row>
    <row r="4" spans="1:30" ht="15" customHeight="1" x14ac:dyDescent="0.2">
      <c r="A4" s="94" t="s">
        <v>12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</row>
    <row r="5" spans="1:30" ht="15" customHeight="1" x14ac:dyDescent="0.2">
      <c r="A5" s="95">
        <v>2018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</row>
    <row r="6" spans="1:30" x14ac:dyDescent="0.2">
      <c r="A6" s="96" t="s">
        <v>37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</row>
    <row r="7" spans="1:30" x14ac:dyDescent="0.2">
      <c r="A7" s="106" t="s">
        <v>97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</row>
    <row r="8" spans="1:30" ht="15" customHeight="1" x14ac:dyDescent="0.2">
      <c r="A8" s="14"/>
      <c r="B8" s="14"/>
      <c r="C8" s="14"/>
      <c r="D8" s="14"/>
      <c r="E8" s="14"/>
      <c r="F8" s="15"/>
      <c r="G8" s="15"/>
      <c r="H8" s="15"/>
      <c r="I8" s="15"/>
      <c r="J8" s="15"/>
      <c r="K8" s="15"/>
      <c r="L8" s="15"/>
      <c r="M8" s="15"/>
      <c r="N8" s="15"/>
      <c r="O8" s="15"/>
      <c r="P8" s="14"/>
      <c r="Q8" s="14"/>
      <c r="R8" s="14"/>
      <c r="S8" s="14"/>
      <c r="T8" s="14"/>
      <c r="U8" s="15"/>
      <c r="V8" s="14"/>
      <c r="W8" s="14"/>
      <c r="X8" s="14"/>
      <c r="Y8" s="14"/>
      <c r="Z8" s="14"/>
      <c r="AA8" s="14"/>
      <c r="AB8" s="14"/>
      <c r="AC8" s="14"/>
    </row>
    <row r="9" spans="1:30" x14ac:dyDescent="0.2">
      <c r="A9" s="97" t="s">
        <v>13</v>
      </c>
      <c r="B9" s="97" t="s">
        <v>47</v>
      </c>
      <c r="C9" s="100" t="s">
        <v>0</v>
      </c>
      <c r="D9" s="100" t="s">
        <v>14</v>
      </c>
      <c r="E9" s="103" t="s">
        <v>15</v>
      </c>
      <c r="F9" s="87" t="s">
        <v>16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9"/>
      <c r="W9" s="87" t="s">
        <v>17</v>
      </c>
      <c r="X9" s="88"/>
      <c r="Y9" s="88"/>
      <c r="Z9" s="88"/>
      <c r="AA9" s="89"/>
      <c r="AB9" s="79" t="s">
        <v>18</v>
      </c>
      <c r="AC9" s="103" t="s">
        <v>46</v>
      </c>
    </row>
    <row r="10" spans="1:30" x14ac:dyDescent="0.2">
      <c r="A10" s="98"/>
      <c r="B10" s="98"/>
      <c r="C10" s="101"/>
      <c r="D10" s="101"/>
      <c r="E10" s="104"/>
      <c r="F10" s="107" t="s">
        <v>19</v>
      </c>
      <c r="G10" s="108"/>
      <c r="H10" s="108"/>
      <c r="I10" s="108"/>
      <c r="J10" s="108"/>
      <c r="K10" s="108"/>
      <c r="L10" s="108"/>
      <c r="M10" s="108"/>
      <c r="N10" s="108"/>
      <c r="O10" s="109"/>
      <c r="P10" s="90" t="s">
        <v>20</v>
      </c>
      <c r="Q10" s="91"/>
      <c r="R10" s="91"/>
      <c r="S10" s="91"/>
      <c r="T10" s="91"/>
      <c r="U10" s="91"/>
      <c r="V10" s="92"/>
      <c r="W10" s="82" t="s">
        <v>21</v>
      </c>
      <c r="X10" s="82" t="s">
        <v>22</v>
      </c>
      <c r="Y10" s="82" t="s">
        <v>23</v>
      </c>
      <c r="Z10" s="82" t="s">
        <v>24</v>
      </c>
      <c r="AA10" s="79" t="s">
        <v>45</v>
      </c>
      <c r="AB10" s="80"/>
      <c r="AC10" s="104"/>
    </row>
    <row r="11" spans="1:30" x14ac:dyDescent="0.2">
      <c r="A11" s="98"/>
      <c r="B11" s="98"/>
      <c r="C11" s="101"/>
      <c r="D11" s="101"/>
      <c r="E11" s="104"/>
      <c r="F11" s="82" t="s">
        <v>25</v>
      </c>
      <c r="G11" s="84" t="s">
        <v>26</v>
      </c>
      <c r="H11" s="84" t="s">
        <v>27</v>
      </c>
      <c r="I11" s="84" t="s">
        <v>28</v>
      </c>
      <c r="J11" s="84" t="s">
        <v>29</v>
      </c>
      <c r="K11" s="84" t="s">
        <v>30</v>
      </c>
      <c r="L11" s="84" t="s">
        <v>31</v>
      </c>
      <c r="M11" s="84" t="s">
        <v>32</v>
      </c>
      <c r="N11" s="84" t="s">
        <v>33</v>
      </c>
      <c r="O11" s="82" t="s">
        <v>34</v>
      </c>
      <c r="P11" s="79" t="s">
        <v>38</v>
      </c>
      <c r="Q11" s="82" t="s">
        <v>39</v>
      </c>
      <c r="R11" s="82" t="s">
        <v>40</v>
      </c>
      <c r="S11" s="87" t="s">
        <v>35</v>
      </c>
      <c r="T11" s="88"/>
      <c r="U11" s="88"/>
      <c r="V11" s="89"/>
      <c r="W11" s="86"/>
      <c r="X11" s="86"/>
      <c r="Y11" s="86"/>
      <c r="Z11" s="86"/>
      <c r="AA11" s="80"/>
      <c r="AB11" s="80"/>
      <c r="AC11" s="104"/>
    </row>
    <row r="12" spans="1:30" ht="191.25" customHeight="1" x14ac:dyDescent="0.2">
      <c r="A12" s="99"/>
      <c r="B12" s="99"/>
      <c r="C12" s="102"/>
      <c r="D12" s="102"/>
      <c r="E12" s="105"/>
      <c r="F12" s="83"/>
      <c r="G12" s="85"/>
      <c r="H12" s="85"/>
      <c r="I12" s="85"/>
      <c r="J12" s="85"/>
      <c r="K12" s="85"/>
      <c r="L12" s="85"/>
      <c r="M12" s="85"/>
      <c r="N12" s="85"/>
      <c r="O12" s="83"/>
      <c r="P12" s="81"/>
      <c r="Q12" s="83"/>
      <c r="R12" s="83"/>
      <c r="S12" s="16" t="s">
        <v>41</v>
      </c>
      <c r="T12" s="17" t="s">
        <v>42</v>
      </c>
      <c r="U12" s="16" t="s">
        <v>43</v>
      </c>
      <c r="V12" s="17" t="s">
        <v>44</v>
      </c>
      <c r="W12" s="83"/>
      <c r="X12" s="83"/>
      <c r="Y12" s="83"/>
      <c r="Z12" s="83"/>
      <c r="AA12" s="81"/>
      <c r="AB12" s="81"/>
      <c r="AC12" s="105"/>
    </row>
    <row r="13" spans="1:30" x14ac:dyDescent="0.2">
      <c r="A13" s="18">
        <v>1</v>
      </c>
      <c r="B13" s="18"/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  <c r="S13" s="18">
        <v>18</v>
      </c>
      <c r="T13" s="18">
        <v>19</v>
      </c>
      <c r="U13" s="18">
        <v>20</v>
      </c>
      <c r="V13" s="18">
        <v>21</v>
      </c>
      <c r="W13" s="18">
        <v>22</v>
      </c>
      <c r="X13" s="18">
        <v>23</v>
      </c>
      <c r="Y13" s="18">
        <v>24</v>
      </c>
      <c r="Z13" s="18">
        <v>25</v>
      </c>
      <c r="AA13" s="18">
        <v>26</v>
      </c>
      <c r="AB13" s="18">
        <v>27</v>
      </c>
      <c r="AC13" s="18">
        <v>28</v>
      </c>
    </row>
    <row r="14" spans="1:30" ht="25.5" x14ac:dyDescent="0.2">
      <c r="A14" s="18">
        <v>1</v>
      </c>
      <c r="B14" s="37" t="s">
        <v>127</v>
      </c>
      <c r="C14" s="64" t="s">
        <v>148</v>
      </c>
      <c r="D14" s="65" t="s">
        <v>54</v>
      </c>
      <c r="E14" s="65">
        <v>14</v>
      </c>
      <c r="F14" s="50"/>
      <c r="G14" s="50"/>
      <c r="H14" s="50"/>
      <c r="I14" s="50"/>
      <c r="J14" s="50"/>
      <c r="K14" s="50">
        <v>7</v>
      </c>
      <c r="L14" s="50"/>
      <c r="M14" s="50"/>
      <c r="N14" s="50"/>
      <c r="O14" s="50"/>
      <c r="P14" s="50">
        <f>SUM(F14:O14)</f>
        <v>7</v>
      </c>
      <c r="Q14" s="50">
        <f>P14/E14*100</f>
        <v>50</v>
      </c>
      <c r="R14" s="50"/>
      <c r="S14" s="50">
        <f t="shared" ref="S14:S23" si="0">P14</f>
        <v>7</v>
      </c>
      <c r="T14" s="50">
        <f>S14/E14*100</f>
        <v>50</v>
      </c>
      <c r="U14" s="50">
        <v>0</v>
      </c>
      <c r="V14" s="50">
        <f>U14/E14*100</f>
        <v>0</v>
      </c>
      <c r="W14" s="50"/>
      <c r="X14" s="50">
        <v>4</v>
      </c>
      <c r="Y14" s="50">
        <v>1</v>
      </c>
      <c r="Z14" s="50"/>
      <c r="AA14" s="50">
        <f>P14+W14+X14+Y14+Z14</f>
        <v>12</v>
      </c>
      <c r="AB14" s="50">
        <f>AA14/E14*100</f>
        <v>85.714285714285708</v>
      </c>
      <c r="AC14" s="50">
        <f>E14-AA14</f>
        <v>2</v>
      </c>
      <c r="AD14" s="12" t="s">
        <v>138</v>
      </c>
    </row>
    <row r="15" spans="1:30" ht="63.75" x14ac:dyDescent="0.2">
      <c r="A15" s="18">
        <v>2</v>
      </c>
      <c r="B15" s="66" t="s">
        <v>154</v>
      </c>
      <c r="C15" s="67" t="s">
        <v>132</v>
      </c>
      <c r="D15" s="47" t="s">
        <v>54</v>
      </c>
      <c r="E15" s="47">
        <v>17</v>
      </c>
      <c r="F15" s="51"/>
      <c r="G15" s="62"/>
      <c r="H15" s="62"/>
      <c r="I15" s="62">
        <v>9</v>
      </c>
      <c r="J15" s="62"/>
      <c r="K15" s="62"/>
      <c r="L15" s="51"/>
      <c r="M15" s="51"/>
      <c r="N15" s="51"/>
      <c r="O15" s="51"/>
      <c r="P15" s="62">
        <f t="shared" ref="P15:P29" si="1">SUM(F15:O15)</f>
        <v>9</v>
      </c>
      <c r="Q15" s="62">
        <f>P15/E15*100</f>
        <v>52.941176470588239</v>
      </c>
      <c r="R15" s="63"/>
      <c r="S15" s="51">
        <f t="shared" si="0"/>
        <v>9</v>
      </c>
      <c r="T15" s="62">
        <f t="shared" ref="T15:T29" si="2">S15/E15*100</f>
        <v>52.941176470588239</v>
      </c>
      <c r="U15" s="51">
        <v>0</v>
      </c>
      <c r="V15" s="62">
        <f>U15/E15*100</f>
        <v>0</v>
      </c>
      <c r="W15" s="51">
        <v>7</v>
      </c>
      <c r="X15" s="51">
        <v>1</v>
      </c>
      <c r="Y15" s="51"/>
      <c r="Z15" s="62"/>
      <c r="AA15" s="62">
        <f t="shared" ref="AA15:AA24" si="3">P15+W15+X15+Y15+Z15</f>
        <v>17</v>
      </c>
      <c r="AB15" s="62">
        <f>AA15/E15*100</f>
        <v>100</v>
      </c>
      <c r="AC15" s="62">
        <f t="shared" ref="AC15:AC24" si="4">E15-AA15</f>
        <v>0</v>
      </c>
    </row>
    <row r="16" spans="1:30" ht="38.25" x14ac:dyDescent="0.2">
      <c r="A16" s="18">
        <v>3</v>
      </c>
      <c r="B16" s="66" t="s">
        <v>126</v>
      </c>
      <c r="C16" s="67" t="s">
        <v>149</v>
      </c>
      <c r="D16" s="47" t="s">
        <v>54</v>
      </c>
      <c r="E16" s="47">
        <v>21</v>
      </c>
      <c r="F16" s="51"/>
      <c r="G16" s="62"/>
      <c r="H16" s="62"/>
      <c r="I16" s="62"/>
      <c r="J16" s="62"/>
      <c r="K16" s="62"/>
      <c r="L16" s="51"/>
      <c r="M16" s="51"/>
      <c r="N16" s="51"/>
      <c r="O16" s="51">
        <v>15</v>
      </c>
      <c r="P16" s="62">
        <f>SUM(F16:O16)</f>
        <v>15</v>
      </c>
      <c r="Q16" s="50">
        <f t="shared" ref="Q16:Q29" si="5">P16/E16*100</f>
        <v>71.428571428571431</v>
      </c>
      <c r="R16" s="63"/>
      <c r="S16" s="51">
        <v>5</v>
      </c>
      <c r="T16" s="50">
        <f t="shared" si="2"/>
        <v>23.809523809523807</v>
      </c>
      <c r="U16" s="51">
        <v>7</v>
      </c>
      <c r="V16" s="50">
        <f t="shared" ref="V16:V29" si="6">U16/E16*100</f>
        <v>33.333333333333329</v>
      </c>
      <c r="W16" s="51">
        <v>1</v>
      </c>
      <c r="X16" s="51">
        <v>8</v>
      </c>
      <c r="Y16" s="51"/>
      <c r="Z16" s="62"/>
      <c r="AA16" s="62">
        <f t="shared" si="3"/>
        <v>24</v>
      </c>
      <c r="AB16" s="50">
        <f t="shared" ref="AB16:AB29" si="7">AA16/E16*100</f>
        <v>114.28571428571428</v>
      </c>
      <c r="AC16" s="62">
        <f t="shared" si="4"/>
        <v>-3</v>
      </c>
    </row>
    <row r="17" spans="1:30" ht="25.5" x14ac:dyDescent="0.2">
      <c r="A17" s="18">
        <v>4</v>
      </c>
      <c r="B17" s="66" t="s">
        <v>153</v>
      </c>
      <c r="C17" s="67" t="s">
        <v>150</v>
      </c>
      <c r="D17" s="47" t="s">
        <v>54</v>
      </c>
      <c r="E17" s="47">
        <v>22</v>
      </c>
      <c r="F17" s="51"/>
      <c r="G17" s="62"/>
      <c r="H17" s="62"/>
      <c r="I17" s="62"/>
      <c r="J17" s="62"/>
      <c r="K17" s="62"/>
      <c r="L17" s="51"/>
      <c r="M17" s="51"/>
      <c r="N17" s="51"/>
      <c r="O17" s="51">
        <v>8</v>
      </c>
      <c r="P17" s="62">
        <f t="shared" si="1"/>
        <v>8</v>
      </c>
      <c r="Q17" s="62">
        <f t="shared" si="5"/>
        <v>36.363636363636367</v>
      </c>
      <c r="R17" s="63"/>
      <c r="S17" s="51">
        <v>6</v>
      </c>
      <c r="T17" s="62">
        <f t="shared" si="2"/>
        <v>27.27272727272727</v>
      </c>
      <c r="U17" s="51">
        <v>2</v>
      </c>
      <c r="V17" s="62">
        <f t="shared" si="6"/>
        <v>9.0909090909090917</v>
      </c>
      <c r="W17" s="51">
        <v>14</v>
      </c>
      <c r="X17" s="51"/>
      <c r="Y17" s="51"/>
      <c r="Z17" s="62"/>
      <c r="AA17" s="62">
        <f t="shared" si="3"/>
        <v>22</v>
      </c>
      <c r="AB17" s="62">
        <f t="shared" si="7"/>
        <v>100</v>
      </c>
      <c r="AC17" s="62">
        <f t="shared" si="4"/>
        <v>0</v>
      </c>
    </row>
    <row r="18" spans="1:30" ht="38.25" x14ac:dyDescent="0.2">
      <c r="A18" s="18">
        <v>5</v>
      </c>
      <c r="B18" s="66" t="s">
        <v>155</v>
      </c>
      <c r="C18" s="67" t="s">
        <v>151</v>
      </c>
      <c r="D18" s="47" t="s">
        <v>152</v>
      </c>
      <c r="E18" s="47">
        <v>24</v>
      </c>
      <c r="F18" s="51"/>
      <c r="G18" s="62"/>
      <c r="H18" s="62"/>
      <c r="I18" s="62">
        <v>2</v>
      </c>
      <c r="J18" s="62"/>
      <c r="K18" s="62"/>
      <c r="L18" s="51"/>
      <c r="M18" s="51"/>
      <c r="N18" s="51"/>
      <c r="O18" s="51"/>
      <c r="P18" s="62">
        <f t="shared" si="1"/>
        <v>2</v>
      </c>
      <c r="Q18" s="50">
        <f t="shared" si="5"/>
        <v>8.3333333333333321</v>
      </c>
      <c r="R18" s="63"/>
      <c r="S18" s="51">
        <v>2</v>
      </c>
      <c r="T18" s="50">
        <f t="shared" si="2"/>
        <v>8.3333333333333321</v>
      </c>
      <c r="U18" s="51">
        <v>0</v>
      </c>
      <c r="V18" s="50">
        <f t="shared" si="6"/>
        <v>0</v>
      </c>
      <c r="W18" s="51">
        <v>20</v>
      </c>
      <c r="X18" s="51">
        <v>2</v>
      </c>
      <c r="Y18" s="51"/>
      <c r="Z18" s="62"/>
      <c r="AA18" s="62">
        <f t="shared" si="3"/>
        <v>24</v>
      </c>
      <c r="AB18" s="50">
        <f t="shared" si="7"/>
        <v>100</v>
      </c>
      <c r="AC18" s="62">
        <f t="shared" si="4"/>
        <v>0</v>
      </c>
    </row>
    <row r="19" spans="1:30" ht="38.25" x14ac:dyDescent="0.2">
      <c r="A19" s="18">
        <v>6</v>
      </c>
      <c r="B19" s="66" t="s">
        <v>156</v>
      </c>
      <c r="C19" s="67" t="s">
        <v>133</v>
      </c>
      <c r="D19" s="47" t="s">
        <v>152</v>
      </c>
      <c r="E19" s="47">
        <v>22</v>
      </c>
      <c r="F19" s="51"/>
      <c r="G19" s="62"/>
      <c r="H19" s="62"/>
      <c r="I19" s="62"/>
      <c r="J19" s="62"/>
      <c r="K19" s="62"/>
      <c r="L19" s="51"/>
      <c r="M19" s="51"/>
      <c r="N19" s="51"/>
      <c r="O19" s="51">
        <v>16</v>
      </c>
      <c r="P19" s="62">
        <f t="shared" si="1"/>
        <v>16</v>
      </c>
      <c r="Q19" s="62">
        <f t="shared" si="5"/>
        <v>72.727272727272734</v>
      </c>
      <c r="R19" s="63"/>
      <c r="S19" s="51">
        <f t="shared" si="0"/>
        <v>16</v>
      </c>
      <c r="T19" s="62">
        <f t="shared" si="2"/>
        <v>72.727272727272734</v>
      </c>
      <c r="U19" s="51">
        <v>0</v>
      </c>
      <c r="V19" s="62">
        <f t="shared" si="6"/>
        <v>0</v>
      </c>
      <c r="W19" s="51">
        <v>2</v>
      </c>
      <c r="X19" s="51">
        <v>5</v>
      </c>
      <c r="Y19" s="51">
        <v>1</v>
      </c>
      <c r="Z19" s="62"/>
      <c r="AA19" s="62">
        <f t="shared" si="3"/>
        <v>24</v>
      </c>
      <c r="AB19" s="62">
        <f t="shared" si="7"/>
        <v>109.09090909090908</v>
      </c>
      <c r="AC19" s="62">
        <f t="shared" si="4"/>
        <v>-2</v>
      </c>
    </row>
    <row r="20" spans="1:30" ht="38.25" x14ac:dyDescent="0.2">
      <c r="A20" s="18">
        <v>7</v>
      </c>
      <c r="B20" s="66" t="s">
        <v>157</v>
      </c>
      <c r="C20" s="67" t="s">
        <v>130</v>
      </c>
      <c r="D20" s="47" t="s">
        <v>152</v>
      </c>
      <c r="E20" s="47">
        <v>23</v>
      </c>
      <c r="F20" s="51">
        <v>5</v>
      </c>
      <c r="G20" s="62"/>
      <c r="H20" s="62"/>
      <c r="I20" s="62"/>
      <c r="J20" s="62"/>
      <c r="K20" s="62"/>
      <c r="L20" s="51">
        <v>1</v>
      </c>
      <c r="M20" s="51"/>
      <c r="N20" s="51"/>
      <c r="O20" s="51"/>
      <c r="P20" s="62">
        <f t="shared" si="1"/>
        <v>6</v>
      </c>
      <c r="Q20" s="50">
        <f t="shared" si="5"/>
        <v>26.086956521739129</v>
      </c>
      <c r="R20" s="63"/>
      <c r="S20" s="51">
        <v>5</v>
      </c>
      <c r="T20" s="50">
        <f t="shared" si="2"/>
        <v>21.739130434782609</v>
      </c>
      <c r="U20" s="51">
        <v>1</v>
      </c>
      <c r="V20" s="50">
        <f t="shared" si="6"/>
        <v>4.3478260869565215</v>
      </c>
      <c r="W20" s="51">
        <v>15</v>
      </c>
      <c r="X20" s="51">
        <v>2</v>
      </c>
      <c r="Y20" s="51"/>
      <c r="Z20" s="62"/>
      <c r="AA20" s="62">
        <f t="shared" si="3"/>
        <v>23</v>
      </c>
      <c r="AB20" s="50">
        <f t="shared" si="7"/>
        <v>100</v>
      </c>
      <c r="AC20" s="62">
        <f t="shared" si="4"/>
        <v>0</v>
      </c>
    </row>
    <row r="21" spans="1:30" ht="51" x14ac:dyDescent="0.2">
      <c r="A21" s="18">
        <v>8</v>
      </c>
      <c r="B21" s="66" t="s">
        <v>158</v>
      </c>
      <c r="C21" s="67" t="s">
        <v>142</v>
      </c>
      <c r="D21" s="47" t="s">
        <v>152</v>
      </c>
      <c r="E21" s="47">
        <v>23</v>
      </c>
      <c r="F21" s="51">
        <v>2</v>
      </c>
      <c r="G21" s="62"/>
      <c r="H21" s="62"/>
      <c r="I21" s="62"/>
      <c r="J21" s="62"/>
      <c r="K21" s="62"/>
      <c r="L21" s="51"/>
      <c r="M21" s="51"/>
      <c r="N21" s="51"/>
      <c r="O21" s="51"/>
      <c r="P21" s="62">
        <f t="shared" si="1"/>
        <v>2</v>
      </c>
      <c r="Q21" s="62">
        <f t="shared" si="5"/>
        <v>8.695652173913043</v>
      </c>
      <c r="R21" s="63"/>
      <c r="S21" s="51">
        <f t="shared" si="0"/>
        <v>2</v>
      </c>
      <c r="T21" s="62">
        <f t="shared" si="2"/>
        <v>8.695652173913043</v>
      </c>
      <c r="U21" s="51">
        <v>0</v>
      </c>
      <c r="V21" s="62">
        <f t="shared" si="6"/>
        <v>0</v>
      </c>
      <c r="W21" s="51">
        <v>20</v>
      </c>
      <c r="X21" s="51">
        <v>1</v>
      </c>
      <c r="Y21" s="51"/>
      <c r="Z21" s="62"/>
      <c r="AA21" s="62">
        <f t="shared" si="3"/>
        <v>23</v>
      </c>
      <c r="AB21" s="62">
        <f t="shared" si="7"/>
        <v>100</v>
      </c>
      <c r="AC21" s="62">
        <f t="shared" si="4"/>
        <v>0</v>
      </c>
    </row>
    <row r="22" spans="1:30" ht="38.25" x14ac:dyDescent="0.2">
      <c r="A22" s="18">
        <v>9</v>
      </c>
      <c r="B22" s="66" t="s">
        <v>155</v>
      </c>
      <c r="C22" s="67" t="s">
        <v>151</v>
      </c>
      <c r="D22" s="47" t="s">
        <v>152</v>
      </c>
      <c r="E22" s="47">
        <v>22</v>
      </c>
      <c r="F22" s="51">
        <v>6</v>
      </c>
      <c r="G22" s="62"/>
      <c r="H22" s="62"/>
      <c r="I22" s="62"/>
      <c r="J22" s="62"/>
      <c r="K22" s="62"/>
      <c r="L22" s="51"/>
      <c r="M22" s="51"/>
      <c r="N22" s="51"/>
      <c r="O22" s="51"/>
      <c r="P22" s="62">
        <f t="shared" si="1"/>
        <v>6</v>
      </c>
      <c r="Q22" s="50">
        <f t="shared" si="5"/>
        <v>27.27272727272727</v>
      </c>
      <c r="R22" s="63"/>
      <c r="S22" s="51">
        <f t="shared" si="0"/>
        <v>6</v>
      </c>
      <c r="T22" s="50">
        <f t="shared" si="2"/>
        <v>27.27272727272727</v>
      </c>
      <c r="U22" s="51">
        <v>0</v>
      </c>
      <c r="V22" s="50">
        <f t="shared" si="6"/>
        <v>0</v>
      </c>
      <c r="W22" s="51">
        <v>8</v>
      </c>
      <c r="X22" s="51">
        <v>8</v>
      </c>
      <c r="Y22" s="51"/>
      <c r="Z22" s="62"/>
      <c r="AA22" s="62">
        <f t="shared" si="3"/>
        <v>22</v>
      </c>
      <c r="AB22" s="50">
        <f t="shared" si="7"/>
        <v>100</v>
      </c>
      <c r="AC22" s="62">
        <f t="shared" si="4"/>
        <v>0</v>
      </c>
    </row>
    <row r="23" spans="1:30" ht="51" x14ac:dyDescent="0.2">
      <c r="A23" s="18">
        <v>10</v>
      </c>
      <c r="B23" s="66" t="s">
        <v>158</v>
      </c>
      <c r="C23" s="67" t="s">
        <v>142</v>
      </c>
      <c r="D23" s="47" t="s">
        <v>152</v>
      </c>
      <c r="E23" s="47">
        <v>13</v>
      </c>
      <c r="F23" s="51">
        <v>7</v>
      </c>
      <c r="G23" s="62"/>
      <c r="H23" s="62"/>
      <c r="I23" s="62"/>
      <c r="J23" s="62"/>
      <c r="K23" s="62"/>
      <c r="L23" s="51"/>
      <c r="M23" s="51"/>
      <c r="N23" s="51"/>
      <c r="O23" s="51"/>
      <c r="P23" s="62">
        <f t="shared" si="1"/>
        <v>7</v>
      </c>
      <c r="Q23" s="62">
        <f t="shared" si="5"/>
        <v>53.846153846153847</v>
      </c>
      <c r="R23" s="63"/>
      <c r="S23" s="51">
        <f t="shared" si="0"/>
        <v>7</v>
      </c>
      <c r="T23" s="62">
        <f t="shared" si="2"/>
        <v>53.846153846153847</v>
      </c>
      <c r="U23" s="51">
        <v>0</v>
      </c>
      <c r="V23" s="62">
        <f t="shared" si="6"/>
        <v>0</v>
      </c>
      <c r="W23" s="51">
        <v>6</v>
      </c>
      <c r="X23" s="51"/>
      <c r="Y23" s="51"/>
      <c r="Z23" s="62"/>
      <c r="AA23" s="62">
        <f t="shared" si="3"/>
        <v>13</v>
      </c>
      <c r="AB23" s="62">
        <f t="shared" si="7"/>
        <v>100</v>
      </c>
      <c r="AC23" s="62">
        <f t="shared" si="4"/>
        <v>0</v>
      </c>
    </row>
    <row r="24" spans="1:30" ht="38.25" x14ac:dyDescent="0.2">
      <c r="A24" s="18">
        <v>11</v>
      </c>
      <c r="B24" s="66" t="s">
        <v>159</v>
      </c>
      <c r="C24" s="67" t="s">
        <v>134</v>
      </c>
      <c r="D24" s="47" t="s">
        <v>152</v>
      </c>
      <c r="E24" s="47">
        <v>9</v>
      </c>
      <c r="F24" s="51">
        <v>1</v>
      </c>
      <c r="G24" s="62"/>
      <c r="H24" s="62"/>
      <c r="I24" s="62"/>
      <c r="J24" s="62"/>
      <c r="K24" s="62"/>
      <c r="L24" s="51"/>
      <c r="M24" s="51"/>
      <c r="N24" s="51"/>
      <c r="O24" s="51">
        <v>4</v>
      </c>
      <c r="P24" s="62">
        <f t="shared" si="1"/>
        <v>5</v>
      </c>
      <c r="Q24" s="50">
        <f t="shared" si="5"/>
        <v>55.555555555555557</v>
      </c>
      <c r="R24" s="63"/>
      <c r="S24" s="51">
        <v>2</v>
      </c>
      <c r="T24" s="50">
        <f t="shared" si="2"/>
        <v>22.222222222222221</v>
      </c>
      <c r="U24" s="51">
        <v>3</v>
      </c>
      <c r="V24" s="50">
        <f t="shared" si="6"/>
        <v>33.333333333333329</v>
      </c>
      <c r="W24" s="51">
        <v>3</v>
      </c>
      <c r="X24" s="51"/>
      <c r="Y24" s="51"/>
      <c r="Z24" s="62"/>
      <c r="AA24" s="62">
        <f t="shared" si="3"/>
        <v>8</v>
      </c>
      <c r="AB24" s="50">
        <f t="shared" si="7"/>
        <v>88.888888888888886</v>
      </c>
      <c r="AC24" s="62">
        <f t="shared" si="4"/>
        <v>1</v>
      </c>
    </row>
    <row r="25" spans="1:30" ht="38.25" customHeight="1" x14ac:dyDescent="0.2">
      <c r="A25" s="18">
        <v>12</v>
      </c>
      <c r="B25" s="68">
        <v>43845</v>
      </c>
      <c r="C25" s="38" t="s">
        <v>129</v>
      </c>
      <c r="D25" s="38" t="s">
        <v>55</v>
      </c>
      <c r="E25" s="37">
        <v>24</v>
      </c>
      <c r="F25" s="38">
        <v>4</v>
      </c>
      <c r="G25" s="38">
        <v>5</v>
      </c>
      <c r="H25" s="38"/>
      <c r="I25" s="38"/>
      <c r="J25" s="38"/>
      <c r="K25" s="38"/>
      <c r="L25" s="38"/>
      <c r="M25" s="38"/>
      <c r="N25" s="38"/>
      <c r="O25" s="38">
        <v>9</v>
      </c>
      <c r="P25" s="62">
        <f t="shared" si="1"/>
        <v>18</v>
      </c>
      <c r="Q25" s="62">
        <f t="shared" si="5"/>
        <v>75</v>
      </c>
      <c r="R25" s="38">
        <v>6</v>
      </c>
      <c r="S25" s="38">
        <v>4</v>
      </c>
      <c r="T25" s="62">
        <f t="shared" si="2"/>
        <v>16.666666666666664</v>
      </c>
      <c r="U25" s="38">
        <v>3</v>
      </c>
      <c r="V25" s="62">
        <f t="shared" si="6"/>
        <v>12.5</v>
      </c>
      <c r="W25" s="38">
        <v>9</v>
      </c>
      <c r="X25" s="38">
        <v>2</v>
      </c>
      <c r="Y25" s="38"/>
      <c r="Z25" s="38"/>
      <c r="AA25" s="38">
        <v>24</v>
      </c>
      <c r="AB25" s="62">
        <f t="shared" si="7"/>
        <v>100</v>
      </c>
      <c r="AC25" s="38"/>
      <c r="AD25" s="12" t="s">
        <v>128</v>
      </c>
    </row>
    <row r="26" spans="1:30" ht="38.25" x14ac:dyDescent="0.2">
      <c r="A26" s="18">
        <v>13</v>
      </c>
      <c r="B26" s="68">
        <v>40199</v>
      </c>
      <c r="C26" s="38" t="s">
        <v>130</v>
      </c>
      <c r="D26" s="38" t="s">
        <v>55</v>
      </c>
      <c r="E26" s="37">
        <v>21</v>
      </c>
      <c r="F26" s="38">
        <v>7</v>
      </c>
      <c r="G26" s="38"/>
      <c r="H26" s="38"/>
      <c r="I26" s="38"/>
      <c r="J26" s="38"/>
      <c r="K26" s="38"/>
      <c r="L26" s="38"/>
      <c r="M26" s="38"/>
      <c r="N26" s="38"/>
      <c r="O26" s="38">
        <v>5</v>
      </c>
      <c r="P26" s="62">
        <f t="shared" si="1"/>
        <v>12</v>
      </c>
      <c r="Q26" s="50">
        <f t="shared" si="5"/>
        <v>57.142857142857139</v>
      </c>
      <c r="R26" s="38">
        <v>2</v>
      </c>
      <c r="S26" s="38">
        <v>8</v>
      </c>
      <c r="T26" s="50">
        <f t="shared" si="2"/>
        <v>38.095238095238095</v>
      </c>
      <c r="U26" s="38">
        <v>3</v>
      </c>
      <c r="V26" s="50">
        <f t="shared" si="6"/>
        <v>14.285714285714285</v>
      </c>
      <c r="W26" s="38">
        <v>9</v>
      </c>
      <c r="X26" s="38"/>
      <c r="Y26" s="38"/>
      <c r="Z26" s="38"/>
      <c r="AA26" s="38">
        <v>21</v>
      </c>
      <c r="AB26" s="50">
        <f t="shared" si="7"/>
        <v>100</v>
      </c>
      <c r="AC26" s="38"/>
    </row>
    <row r="27" spans="1:30" ht="63.75" x14ac:dyDescent="0.2">
      <c r="A27" s="18">
        <v>14</v>
      </c>
      <c r="B27" s="68">
        <v>150120</v>
      </c>
      <c r="C27" s="38" t="s">
        <v>137</v>
      </c>
      <c r="D27" s="38" t="s">
        <v>55</v>
      </c>
      <c r="E27" s="38">
        <v>29</v>
      </c>
      <c r="F27" s="38">
        <v>15</v>
      </c>
      <c r="G27" s="38"/>
      <c r="H27" s="38"/>
      <c r="I27" s="38">
        <v>1</v>
      </c>
      <c r="J27" s="38"/>
      <c r="K27" s="38"/>
      <c r="L27" s="38">
        <v>1</v>
      </c>
      <c r="M27" s="38"/>
      <c r="N27" s="38"/>
      <c r="O27" s="38">
        <v>2</v>
      </c>
      <c r="P27" s="62">
        <f t="shared" si="1"/>
        <v>19</v>
      </c>
      <c r="Q27" s="62">
        <f t="shared" si="5"/>
        <v>65.517241379310349</v>
      </c>
      <c r="R27" s="38">
        <v>1</v>
      </c>
      <c r="S27" s="38">
        <v>15</v>
      </c>
      <c r="T27" s="62">
        <f t="shared" si="2"/>
        <v>51.724137931034484</v>
      </c>
      <c r="U27" s="38">
        <v>4</v>
      </c>
      <c r="V27" s="62">
        <f t="shared" si="6"/>
        <v>13.793103448275861</v>
      </c>
      <c r="W27" s="38">
        <v>4</v>
      </c>
      <c r="X27" s="38">
        <v>4</v>
      </c>
      <c r="Y27" s="38"/>
      <c r="Z27" s="38"/>
      <c r="AA27" s="38">
        <f>P27+W27+X27</f>
        <v>27</v>
      </c>
      <c r="AB27" s="62">
        <f t="shared" si="7"/>
        <v>93.103448275862064</v>
      </c>
      <c r="AC27" s="38">
        <v>2</v>
      </c>
      <c r="AD27" s="12" t="s">
        <v>136</v>
      </c>
    </row>
    <row r="28" spans="1:30" ht="38.25" x14ac:dyDescent="0.2">
      <c r="A28" s="18">
        <v>15</v>
      </c>
      <c r="B28" s="68">
        <v>190117</v>
      </c>
      <c r="C28" s="38" t="s">
        <v>133</v>
      </c>
      <c r="D28" s="38" t="s">
        <v>55</v>
      </c>
      <c r="E28" s="38">
        <v>8</v>
      </c>
      <c r="F28" s="38"/>
      <c r="G28" s="38"/>
      <c r="H28" s="38"/>
      <c r="I28" s="38"/>
      <c r="J28" s="38"/>
      <c r="K28" s="38"/>
      <c r="L28" s="38"/>
      <c r="M28" s="38"/>
      <c r="N28" s="38"/>
      <c r="O28" s="38">
        <v>7</v>
      </c>
      <c r="P28" s="62">
        <f t="shared" si="1"/>
        <v>7</v>
      </c>
      <c r="Q28" s="50">
        <f t="shared" si="5"/>
        <v>87.5</v>
      </c>
      <c r="R28" s="38"/>
      <c r="S28" s="38">
        <v>4</v>
      </c>
      <c r="T28" s="50">
        <f t="shared" si="2"/>
        <v>50</v>
      </c>
      <c r="U28" s="38">
        <v>3</v>
      </c>
      <c r="V28" s="50">
        <f t="shared" si="6"/>
        <v>37.5</v>
      </c>
      <c r="W28" s="38">
        <v>1</v>
      </c>
      <c r="X28" s="38"/>
      <c r="Y28" s="38"/>
      <c r="Z28" s="38"/>
      <c r="AA28" s="38">
        <f>P28+W28+X28</f>
        <v>8</v>
      </c>
      <c r="AB28" s="50">
        <f t="shared" si="7"/>
        <v>100</v>
      </c>
      <c r="AC28" s="38"/>
    </row>
    <row r="29" spans="1:30" x14ac:dyDescent="0.2">
      <c r="A29" s="18">
        <v>18</v>
      </c>
      <c r="B29" s="68"/>
      <c r="C29" s="38" t="s">
        <v>36</v>
      </c>
      <c r="D29" s="38"/>
      <c r="E29" s="38">
        <f t="shared" ref="E29:P29" si="8">SUM(E14:E28)</f>
        <v>292</v>
      </c>
      <c r="F29" s="38">
        <f t="shared" si="8"/>
        <v>47</v>
      </c>
      <c r="G29" s="38">
        <f t="shared" si="8"/>
        <v>5</v>
      </c>
      <c r="H29" s="38">
        <f t="shared" si="8"/>
        <v>0</v>
      </c>
      <c r="I29" s="38">
        <f t="shared" si="8"/>
        <v>12</v>
      </c>
      <c r="J29" s="38">
        <f t="shared" si="8"/>
        <v>0</v>
      </c>
      <c r="K29" s="38">
        <f t="shared" si="8"/>
        <v>7</v>
      </c>
      <c r="L29" s="38">
        <f t="shared" si="8"/>
        <v>2</v>
      </c>
      <c r="M29" s="38">
        <f t="shared" si="8"/>
        <v>0</v>
      </c>
      <c r="N29" s="38">
        <f t="shared" si="8"/>
        <v>0</v>
      </c>
      <c r="O29" s="38">
        <f t="shared" si="8"/>
        <v>66</v>
      </c>
      <c r="P29" s="62">
        <f t="shared" si="1"/>
        <v>139</v>
      </c>
      <c r="Q29" s="62">
        <f t="shared" si="5"/>
        <v>47.602739726027401</v>
      </c>
      <c r="R29" s="38">
        <f>SUM(R14:R28)</f>
        <v>9</v>
      </c>
      <c r="S29" s="38">
        <f>SUM(S14:S28)</f>
        <v>98</v>
      </c>
      <c r="T29" s="62">
        <f t="shared" si="2"/>
        <v>33.561643835616437</v>
      </c>
      <c r="U29" s="38">
        <f>SUM(U14:U28)</f>
        <v>26</v>
      </c>
      <c r="V29" s="62">
        <f t="shared" si="6"/>
        <v>8.9041095890410951</v>
      </c>
      <c r="W29" s="38">
        <f>SUM(W14:W28)</f>
        <v>119</v>
      </c>
      <c r="X29" s="38">
        <f>SUM(X14:X28)</f>
        <v>37</v>
      </c>
      <c r="Y29" s="38">
        <f>SUM(Y14:Y28)</f>
        <v>2</v>
      </c>
      <c r="Z29" s="38">
        <f>SUM(Z14:Z28)</f>
        <v>0</v>
      </c>
      <c r="AA29" s="38">
        <f>SUM(AA14:AA28)</f>
        <v>292</v>
      </c>
      <c r="AB29" s="62">
        <f t="shared" si="7"/>
        <v>100</v>
      </c>
      <c r="AC29" s="38">
        <f>SUM(AC14:AC28)</f>
        <v>0</v>
      </c>
    </row>
  </sheetData>
  <mergeCells count="35">
    <mergeCell ref="AB9:AB12"/>
    <mergeCell ref="AC9:AC12"/>
    <mergeCell ref="F10:O10"/>
    <mergeCell ref="N11:N12"/>
    <mergeCell ref="O11:O12"/>
    <mergeCell ref="P11:P12"/>
    <mergeCell ref="A3:AC3"/>
    <mergeCell ref="A4:AC4"/>
    <mergeCell ref="A5:AC5"/>
    <mergeCell ref="A6:AC6"/>
    <mergeCell ref="A9:A12"/>
    <mergeCell ref="C9:C12"/>
    <mergeCell ref="D9:D12"/>
    <mergeCell ref="E9:E12"/>
    <mergeCell ref="F9:V9"/>
    <mergeCell ref="B9:B12"/>
    <mergeCell ref="A7:AC7"/>
    <mergeCell ref="K11:K12"/>
    <mergeCell ref="W9:AA9"/>
    <mergeCell ref="AA10:AA12"/>
    <mergeCell ref="F11:F12"/>
    <mergeCell ref="G11:G12"/>
    <mergeCell ref="X10:X12"/>
    <mergeCell ref="Y10:Y12"/>
    <mergeCell ref="Z10:Z12"/>
    <mergeCell ref="H11:H12"/>
    <mergeCell ref="I11:I12"/>
    <mergeCell ref="J11:J12"/>
    <mergeCell ref="R11:R12"/>
    <mergeCell ref="S11:V11"/>
    <mergeCell ref="L11:L12"/>
    <mergeCell ref="M11:M12"/>
    <mergeCell ref="Q11:Q12"/>
    <mergeCell ref="P10:V10"/>
    <mergeCell ref="W10:W12"/>
  </mergeCells>
  <pageMargins left="0.7" right="0.7" top="0.75" bottom="0.75" header="0.3" footer="0.3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1"/>
  <sheetViews>
    <sheetView topLeftCell="A13" workbookViewId="0">
      <selection activeCell="AL44" sqref="AL44"/>
    </sheetView>
  </sheetViews>
  <sheetFormatPr defaultRowHeight="12.75" x14ac:dyDescent="0.2"/>
  <cols>
    <col min="1" max="1" width="9.140625" style="19"/>
    <col min="2" max="2" width="31.28515625" style="20" customWidth="1"/>
    <col min="3" max="3" width="5" style="21" customWidth="1"/>
    <col min="4" max="13" width="3.7109375" style="20" customWidth="1"/>
    <col min="14" max="14" width="5" style="21" customWidth="1"/>
    <col min="15" max="24" width="3.7109375" style="20" customWidth="1"/>
    <col min="25" max="25" width="5.28515625" style="21" customWidth="1"/>
    <col min="26" max="35" width="3.7109375" style="20" customWidth="1"/>
    <col min="36" max="16384" width="9.140625" style="20"/>
  </cols>
  <sheetData>
    <row r="1" spans="1:35" x14ac:dyDescent="0.2">
      <c r="C1" s="20"/>
      <c r="Y1" s="20"/>
      <c r="AI1" s="22" t="s">
        <v>11</v>
      </c>
    </row>
    <row r="2" spans="1:35" x14ac:dyDescent="0.2">
      <c r="A2" s="110" t="s">
        <v>50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</row>
    <row r="3" spans="1:35" x14ac:dyDescent="0.2">
      <c r="A3" s="110" t="s">
        <v>123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</row>
    <row r="4" spans="1:35" x14ac:dyDescent="0.2">
      <c r="A4" s="94" t="s">
        <v>12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</row>
    <row r="5" spans="1:35" x14ac:dyDescent="0.2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</row>
    <row r="6" spans="1:35" x14ac:dyDescent="0.2">
      <c r="A6" s="111" t="s">
        <v>97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</row>
    <row r="7" spans="1:35" x14ac:dyDescent="0.2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</row>
    <row r="8" spans="1:35" x14ac:dyDescent="0.2">
      <c r="C8" s="20"/>
      <c r="Y8" s="20"/>
    </row>
    <row r="9" spans="1:35" x14ac:dyDescent="0.2">
      <c r="A9" s="112" t="s">
        <v>13</v>
      </c>
      <c r="B9" s="112" t="s">
        <v>51</v>
      </c>
      <c r="C9" s="112" t="s">
        <v>53</v>
      </c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 t="s">
        <v>54</v>
      </c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 t="s">
        <v>55</v>
      </c>
      <c r="Z9" s="112"/>
      <c r="AA9" s="112"/>
      <c r="AB9" s="112"/>
      <c r="AC9" s="112"/>
      <c r="AD9" s="112"/>
      <c r="AE9" s="112"/>
      <c r="AF9" s="112"/>
      <c r="AG9" s="112"/>
      <c r="AH9" s="112"/>
      <c r="AI9" s="112"/>
    </row>
    <row r="10" spans="1:35" ht="12.75" customHeight="1" x14ac:dyDescent="0.2">
      <c r="A10" s="112"/>
      <c r="B10" s="112"/>
      <c r="C10" s="113" t="s">
        <v>52</v>
      </c>
      <c r="D10" s="112" t="s">
        <v>56</v>
      </c>
      <c r="E10" s="112"/>
      <c r="F10" s="112"/>
      <c r="G10" s="112"/>
      <c r="H10" s="112"/>
      <c r="I10" s="112"/>
      <c r="J10" s="112"/>
      <c r="K10" s="112"/>
      <c r="L10" s="112"/>
      <c r="M10" s="112"/>
      <c r="N10" s="113" t="s">
        <v>52</v>
      </c>
      <c r="O10" s="112" t="s">
        <v>56</v>
      </c>
      <c r="P10" s="112"/>
      <c r="Q10" s="112"/>
      <c r="R10" s="112"/>
      <c r="S10" s="112"/>
      <c r="T10" s="112"/>
      <c r="U10" s="112"/>
      <c r="V10" s="112"/>
      <c r="W10" s="112"/>
      <c r="X10" s="112"/>
      <c r="Y10" s="113" t="s">
        <v>52</v>
      </c>
      <c r="Z10" s="112" t="s">
        <v>56</v>
      </c>
      <c r="AA10" s="112"/>
      <c r="AB10" s="112"/>
      <c r="AC10" s="112"/>
      <c r="AD10" s="112"/>
      <c r="AE10" s="112"/>
      <c r="AF10" s="112"/>
      <c r="AG10" s="112"/>
      <c r="AH10" s="112"/>
      <c r="AI10" s="112"/>
    </row>
    <row r="11" spans="1:35" ht="90.75" x14ac:dyDescent="0.2">
      <c r="A11" s="112"/>
      <c r="B11" s="112"/>
      <c r="C11" s="113"/>
      <c r="D11" s="23" t="s">
        <v>32</v>
      </c>
      <c r="E11" s="23" t="s">
        <v>30</v>
      </c>
      <c r="F11" s="23" t="s">
        <v>57</v>
      </c>
      <c r="G11" s="23" t="s">
        <v>26</v>
      </c>
      <c r="H11" s="23" t="s">
        <v>31</v>
      </c>
      <c r="I11" s="23" t="s">
        <v>27</v>
      </c>
      <c r="J11" s="23" t="s">
        <v>28</v>
      </c>
      <c r="K11" s="23" t="s">
        <v>33</v>
      </c>
      <c r="L11" s="23" t="s">
        <v>25</v>
      </c>
      <c r="M11" s="23" t="s">
        <v>58</v>
      </c>
      <c r="N11" s="113"/>
      <c r="O11" s="23" t="s">
        <v>32</v>
      </c>
      <c r="P11" s="23" t="s">
        <v>30</v>
      </c>
      <c r="Q11" s="23" t="s">
        <v>57</v>
      </c>
      <c r="R11" s="23" t="s">
        <v>26</v>
      </c>
      <c r="S11" s="23" t="s">
        <v>31</v>
      </c>
      <c r="T11" s="23" t="s">
        <v>27</v>
      </c>
      <c r="U11" s="23" t="s">
        <v>28</v>
      </c>
      <c r="V11" s="23" t="s">
        <v>33</v>
      </c>
      <c r="W11" s="23" t="s">
        <v>25</v>
      </c>
      <c r="X11" s="23" t="s">
        <v>58</v>
      </c>
      <c r="Y11" s="113"/>
      <c r="Z11" s="23" t="s">
        <v>32</v>
      </c>
      <c r="AA11" s="23" t="s">
        <v>30</v>
      </c>
      <c r="AB11" s="23" t="s">
        <v>57</v>
      </c>
      <c r="AC11" s="23" t="s">
        <v>26</v>
      </c>
      <c r="AD11" s="23" t="s">
        <v>31</v>
      </c>
      <c r="AE11" s="23" t="s">
        <v>27</v>
      </c>
      <c r="AF11" s="23" t="s">
        <v>28</v>
      </c>
      <c r="AG11" s="23" t="s">
        <v>33</v>
      </c>
      <c r="AH11" s="23" t="s">
        <v>25</v>
      </c>
      <c r="AI11" s="23" t="s">
        <v>58</v>
      </c>
    </row>
    <row r="12" spans="1:35" x14ac:dyDescent="0.2">
      <c r="A12" s="24">
        <v>1</v>
      </c>
      <c r="B12" s="25" t="s">
        <v>59</v>
      </c>
      <c r="C12" s="27">
        <f>SUM(D12:M12)</f>
        <v>0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6">
        <f>SUM(O12:X12)</f>
        <v>0</v>
      </c>
      <c r="O12" s="24"/>
      <c r="P12" s="28"/>
      <c r="Q12" s="24"/>
      <c r="R12" s="24"/>
      <c r="S12" s="24"/>
      <c r="T12" s="24"/>
      <c r="U12" s="24"/>
      <c r="V12" s="24"/>
      <c r="W12" s="24"/>
      <c r="X12" s="24"/>
      <c r="Y12" s="27">
        <f>SUM(Z12:AI12)</f>
        <v>0</v>
      </c>
      <c r="Z12" s="24"/>
      <c r="AA12" s="24"/>
      <c r="AB12" s="24"/>
      <c r="AC12" s="24"/>
      <c r="AD12" s="24"/>
      <c r="AE12" s="24"/>
      <c r="AF12" s="24"/>
      <c r="AG12" s="24"/>
      <c r="AH12" s="24"/>
      <c r="AI12" s="24"/>
    </row>
    <row r="13" spans="1:35" x14ac:dyDescent="0.2">
      <c r="A13" s="24">
        <v>2</v>
      </c>
      <c r="B13" s="25" t="s">
        <v>60</v>
      </c>
      <c r="C13" s="27">
        <f t="shared" ref="C13:C51" si="0">SUM(D13:M13)</f>
        <v>0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6">
        <f t="shared" ref="N13:N49" si="1">SUM(O13:X13)</f>
        <v>0</v>
      </c>
      <c r="O13" s="24"/>
      <c r="P13" s="28"/>
      <c r="Q13" s="24"/>
      <c r="R13" s="24"/>
      <c r="S13" s="24"/>
      <c r="T13" s="24"/>
      <c r="U13" s="24"/>
      <c r="V13" s="24"/>
      <c r="W13" s="24"/>
      <c r="X13" s="24"/>
      <c r="Y13" s="27">
        <f t="shared" ref="Y13:Y50" si="2">SUM(Z13:AI13)</f>
        <v>0</v>
      </c>
      <c r="Z13" s="24"/>
      <c r="AA13" s="24"/>
      <c r="AB13" s="24"/>
      <c r="AC13" s="24"/>
      <c r="AD13" s="24"/>
      <c r="AE13" s="24"/>
      <c r="AF13" s="24"/>
      <c r="AG13" s="24"/>
      <c r="AH13" s="24"/>
      <c r="AI13" s="24"/>
    </row>
    <row r="14" spans="1:35" x14ac:dyDescent="0.2">
      <c r="A14" s="24">
        <v>3</v>
      </c>
      <c r="B14" s="25" t="s">
        <v>61</v>
      </c>
      <c r="C14" s="27">
        <f t="shared" si="0"/>
        <v>0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6">
        <f t="shared" si="1"/>
        <v>0</v>
      </c>
      <c r="O14" s="24"/>
      <c r="P14" s="28"/>
      <c r="Q14" s="24"/>
      <c r="R14" s="24"/>
      <c r="S14" s="24"/>
      <c r="T14" s="24"/>
      <c r="U14" s="24"/>
      <c r="V14" s="24"/>
      <c r="W14" s="24"/>
      <c r="X14" s="24"/>
      <c r="Y14" s="27">
        <f t="shared" si="2"/>
        <v>0</v>
      </c>
      <c r="Z14" s="24"/>
      <c r="AA14" s="24"/>
      <c r="AB14" s="24"/>
      <c r="AC14" s="24"/>
      <c r="AD14" s="24"/>
      <c r="AE14" s="24"/>
      <c r="AF14" s="24"/>
      <c r="AG14" s="24"/>
      <c r="AH14" s="24"/>
      <c r="AI14" s="24"/>
    </row>
    <row r="15" spans="1:35" x14ac:dyDescent="0.2">
      <c r="A15" s="24">
        <v>4</v>
      </c>
      <c r="B15" s="25" t="s">
        <v>62</v>
      </c>
      <c r="C15" s="27">
        <f t="shared" si="0"/>
        <v>0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6">
        <f t="shared" si="1"/>
        <v>0</v>
      </c>
      <c r="O15" s="24"/>
      <c r="P15" s="28"/>
      <c r="Q15" s="24"/>
      <c r="R15" s="24"/>
      <c r="S15" s="24"/>
      <c r="T15" s="24"/>
      <c r="U15" s="24"/>
      <c r="V15" s="24"/>
      <c r="W15" s="24"/>
      <c r="X15" s="24"/>
      <c r="Y15" s="27">
        <f t="shared" si="2"/>
        <v>0</v>
      </c>
      <c r="Z15" s="24"/>
      <c r="AA15" s="24"/>
      <c r="AB15" s="24"/>
      <c r="AC15" s="24"/>
      <c r="AD15" s="24"/>
      <c r="AE15" s="24"/>
      <c r="AF15" s="24"/>
      <c r="AG15" s="24"/>
      <c r="AH15" s="24"/>
      <c r="AI15" s="24"/>
    </row>
    <row r="16" spans="1:35" ht="25.5" x14ac:dyDescent="0.2">
      <c r="A16" s="24">
        <v>5</v>
      </c>
      <c r="B16" s="25" t="s">
        <v>63</v>
      </c>
      <c r="C16" s="27">
        <f t="shared" si="0"/>
        <v>0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6">
        <f t="shared" si="1"/>
        <v>0</v>
      </c>
      <c r="O16" s="24"/>
      <c r="P16" s="28"/>
      <c r="Q16" s="24"/>
      <c r="R16" s="24"/>
      <c r="S16" s="24"/>
      <c r="T16" s="24"/>
      <c r="U16" s="24"/>
      <c r="V16" s="24"/>
      <c r="W16" s="24"/>
      <c r="X16" s="24"/>
      <c r="Y16" s="27">
        <f t="shared" si="2"/>
        <v>0</v>
      </c>
      <c r="Z16" s="24"/>
      <c r="AA16" s="24"/>
      <c r="AB16" s="24"/>
      <c r="AC16" s="24"/>
      <c r="AD16" s="24"/>
      <c r="AE16" s="24"/>
      <c r="AF16" s="24"/>
      <c r="AG16" s="24"/>
      <c r="AH16" s="24"/>
      <c r="AI16" s="24"/>
    </row>
    <row r="17" spans="1:36" x14ac:dyDescent="0.2">
      <c r="A17" s="24">
        <v>6</v>
      </c>
      <c r="B17" s="25" t="s">
        <v>64</v>
      </c>
      <c r="C17" s="27">
        <f t="shared" si="0"/>
        <v>0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6">
        <f t="shared" si="1"/>
        <v>0</v>
      </c>
      <c r="O17" s="24"/>
      <c r="P17" s="28"/>
      <c r="Q17" s="24"/>
      <c r="R17" s="24"/>
      <c r="S17" s="24"/>
      <c r="T17" s="24"/>
      <c r="U17" s="24"/>
      <c r="V17" s="24"/>
      <c r="W17" s="24"/>
      <c r="X17" s="24"/>
      <c r="Y17" s="27">
        <f t="shared" si="2"/>
        <v>0</v>
      </c>
      <c r="Z17" s="24"/>
      <c r="AA17" s="24"/>
      <c r="AB17" s="24"/>
      <c r="AC17" s="24"/>
      <c r="AD17" s="24"/>
      <c r="AE17" s="24"/>
      <c r="AF17" s="24"/>
      <c r="AG17" s="24"/>
      <c r="AH17" s="24"/>
      <c r="AI17" s="24"/>
    </row>
    <row r="18" spans="1:36" ht="25.5" x14ac:dyDescent="0.2">
      <c r="A18" s="24">
        <v>7</v>
      </c>
      <c r="B18" s="25" t="s">
        <v>65</v>
      </c>
      <c r="C18" s="27">
        <f t="shared" si="0"/>
        <v>0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6">
        <f t="shared" si="1"/>
        <v>0</v>
      </c>
      <c r="O18" s="24"/>
      <c r="P18" s="28"/>
      <c r="Q18" s="24"/>
      <c r="R18" s="24"/>
      <c r="S18" s="24"/>
      <c r="T18" s="24"/>
      <c r="U18" s="24"/>
      <c r="V18" s="24"/>
      <c r="W18" s="24"/>
      <c r="X18" s="24"/>
      <c r="Y18" s="27">
        <f t="shared" si="2"/>
        <v>0</v>
      </c>
      <c r="Z18" s="24"/>
      <c r="AA18" s="24"/>
      <c r="AB18" s="24"/>
      <c r="AC18" s="24"/>
      <c r="AD18" s="24"/>
      <c r="AE18" s="24"/>
      <c r="AF18" s="24"/>
      <c r="AG18" s="24"/>
      <c r="AH18" s="24"/>
      <c r="AI18" s="24"/>
    </row>
    <row r="19" spans="1:36" ht="25.5" x14ac:dyDescent="0.2">
      <c r="A19" s="24">
        <v>8</v>
      </c>
      <c r="B19" s="25" t="s">
        <v>66</v>
      </c>
      <c r="C19" s="27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6">
        <f t="shared" si="1"/>
        <v>0</v>
      </c>
      <c r="O19" s="24"/>
      <c r="P19" s="28"/>
      <c r="Q19" s="24"/>
      <c r="R19" s="24"/>
      <c r="S19" s="24"/>
      <c r="T19" s="24"/>
      <c r="U19" s="24"/>
      <c r="V19" s="24"/>
      <c r="W19" s="24"/>
      <c r="X19" s="24"/>
      <c r="Y19" s="27">
        <f t="shared" si="2"/>
        <v>2</v>
      </c>
      <c r="Z19" s="24"/>
      <c r="AA19" s="24"/>
      <c r="AB19" s="24"/>
      <c r="AC19" s="24"/>
      <c r="AD19" s="24"/>
      <c r="AE19" s="24"/>
      <c r="AF19" s="24"/>
      <c r="AG19" s="24"/>
      <c r="AH19" s="24"/>
      <c r="AI19" s="24">
        <v>2</v>
      </c>
    </row>
    <row r="20" spans="1:36" x14ac:dyDescent="0.2">
      <c r="A20" s="24">
        <v>9</v>
      </c>
      <c r="B20" s="25" t="s">
        <v>67</v>
      </c>
      <c r="C20" s="27">
        <f t="shared" si="0"/>
        <v>0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6">
        <f t="shared" si="1"/>
        <v>0</v>
      </c>
      <c r="O20" s="24"/>
      <c r="P20" s="28"/>
      <c r="Q20" s="24"/>
      <c r="R20" s="24"/>
      <c r="S20" s="24"/>
      <c r="T20" s="24"/>
      <c r="U20" s="24"/>
      <c r="V20" s="24"/>
      <c r="W20" s="24"/>
      <c r="X20" s="24"/>
      <c r="Y20" s="27">
        <f t="shared" si="2"/>
        <v>0</v>
      </c>
      <c r="Z20" s="24"/>
      <c r="AA20" s="24"/>
      <c r="AB20" s="24"/>
      <c r="AC20" s="24"/>
      <c r="AD20" s="24"/>
      <c r="AE20" s="24"/>
      <c r="AF20" s="24"/>
      <c r="AG20" s="24"/>
      <c r="AH20" s="24"/>
      <c r="AI20" s="24"/>
    </row>
    <row r="21" spans="1:36" x14ac:dyDescent="0.2">
      <c r="A21" s="24">
        <v>10</v>
      </c>
      <c r="B21" s="25" t="s">
        <v>68</v>
      </c>
      <c r="C21" s="27">
        <f t="shared" si="0"/>
        <v>0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6">
        <f t="shared" si="1"/>
        <v>0</v>
      </c>
      <c r="O21" s="24"/>
      <c r="P21" s="28"/>
      <c r="Q21" s="24"/>
      <c r="R21" s="24"/>
      <c r="S21" s="24"/>
      <c r="T21" s="24"/>
      <c r="U21" s="24"/>
      <c r="V21" s="24"/>
      <c r="W21" s="24"/>
      <c r="X21" s="24"/>
      <c r="Y21" s="27">
        <f t="shared" si="2"/>
        <v>0</v>
      </c>
      <c r="Z21" s="24"/>
      <c r="AA21" s="24"/>
      <c r="AB21" s="24"/>
      <c r="AC21" s="24"/>
      <c r="AD21" s="24"/>
      <c r="AE21" s="24"/>
      <c r="AF21" s="24"/>
      <c r="AG21" s="24"/>
      <c r="AH21" s="24"/>
      <c r="AI21" s="24"/>
    </row>
    <row r="22" spans="1:36" x14ac:dyDescent="0.2">
      <c r="A22" s="24">
        <v>11</v>
      </c>
      <c r="B22" s="25" t="s">
        <v>69</v>
      </c>
      <c r="C22" s="27">
        <f t="shared" si="0"/>
        <v>0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6">
        <f t="shared" si="1"/>
        <v>0</v>
      </c>
      <c r="O22" s="24"/>
      <c r="P22" s="28"/>
      <c r="Q22" s="24"/>
      <c r="R22" s="24"/>
      <c r="S22" s="24"/>
      <c r="T22" s="24"/>
      <c r="U22" s="24"/>
      <c r="V22" s="24"/>
      <c r="W22" s="24"/>
      <c r="X22" s="24"/>
      <c r="Y22" s="27">
        <f t="shared" si="2"/>
        <v>0</v>
      </c>
      <c r="Z22" s="24"/>
      <c r="AA22" s="24"/>
      <c r="AB22" s="24"/>
      <c r="AC22" s="24"/>
      <c r="AD22" s="24"/>
      <c r="AE22" s="24"/>
      <c r="AF22" s="24"/>
      <c r="AG22" s="24"/>
      <c r="AH22" s="24"/>
      <c r="AI22" s="24"/>
    </row>
    <row r="23" spans="1:36" ht="25.5" x14ac:dyDescent="0.2">
      <c r="A23" s="24">
        <v>12</v>
      </c>
      <c r="B23" s="25" t="s">
        <v>70</v>
      </c>
      <c r="C23" s="27">
        <f t="shared" si="0"/>
        <v>0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6">
        <f t="shared" si="1"/>
        <v>0</v>
      </c>
      <c r="O23" s="24"/>
      <c r="P23" s="28"/>
      <c r="Q23" s="24"/>
      <c r="R23" s="24"/>
      <c r="S23" s="24"/>
      <c r="T23" s="24"/>
      <c r="U23" s="24"/>
      <c r="V23" s="24"/>
      <c r="W23" s="24"/>
      <c r="X23" s="24"/>
      <c r="Y23" s="27">
        <f t="shared" si="2"/>
        <v>0</v>
      </c>
      <c r="Z23" s="24"/>
      <c r="AA23" s="24"/>
      <c r="AB23" s="24"/>
      <c r="AC23" s="24"/>
      <c r="AD23" s="24"/>
      <c r="AE23" s="24"/>
      <c r="AF23" s="24"/>
      <c r="AG23" s="24"/>
      <c r="AH23" s="24"/>
      <c r="AI23" s="24"/>
    </row>
    <row r="24" spans="1:36" x14ac:dyDescent="0.2">
      <c r="A24" s="24">
        <v>13</v>
      </c>
      <c r="B24" s="25" t="s">
        <v>71</v>
      </c>
      <c r="C24" s="27">
        <f t="shared" si="0"/>
        <v>0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6">
        <f t="shared" si="1"/>
        <v>0</v>
      </c>
      <c r="O24" s="24"/>
      <c r="P24" s="28"/>
      <c r="Q24" s="24"/>
      <c r="R24" s="24"/>
      <c r="S24" s="24"/>
      <c r="T24" s="24"/>
      <c r="U24" s="24"/>
      <c r="V24" s="24"/>
      <c r="W24" s="24"/>
      <c r="X24" s="24"/>
      <c r="Y24" s="27">
        <f t="shared" si="2"/>
        <v>0</v>
      </c>
      <c r="Z24" s="24"/>
      <c r="AA24" s="24"/>
      <c r="AB24" s="24"/>
      <c r="AC24" s="24"/>
      <c r="AD24" s="24"/>
      <c r="AE24" s="24"/>
      <c r="AF24" s="24"/>
      <c r="AG24" s="24"/>
      <c r="AH24" s="24"/>
      <c r="AI24" s="24"/>
    </row>
    <row r="25" spans="1:36" x14ac:dyDescent="0.2">
      <c r="A25" s="24">
        <v>14</v>
      </c>
      <c r="B25" s="25" t="s">
        <v>72</v>
      </c>
      <c r="C25" s="27">
        <f t="shared" si="0"/>
        <v>0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6">
        <f t="shared" si="1"/>
        <v>0</v>
      </c>
      <c r="O25" s="24"/>
      <c r="P25" s="28"/>
      <c r="Q25" s="24"/>
      <c r="R25" s="24"/>
      <c r="S25" s="24"/>
      <c r="T25" s="24"/>
      <c r="U25" s="24"/>
      <c r="V25" s="24"/>
      <c r="W25" s="24"/>
      <c r="X25" s="24"/>
      <c r="Y25" s="27">
        <f t="shared" si="2"/>
        <v>0</v>
      </c>
      <c r="Z25" s="24"/>
      <c r="AA25" s="24"/>
      <c r="AB25" s="24"/>
      <c r="AC25" s="24"/>
      <c r="AD25" s="24"/>
      <c r="AE25" s="24"/>
      <c r="AF25" s="24"/>
      <c r="AG25" s="24"/>
      <c r="AH25" s="24"/>
      <c r="AI25" s="24"/>
    </row>
    <row r="26" spans="1:36" x14ac:dyDescent="0.2">
      <c r="A26" s="24">
        <v>15</v>
      </c>
      <c r="B26" s="25" t="s">
        <v>73</v>
      </c>
      <c r="C26" s="27">
        <f t="shared" si="0"/>
        <v>0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6">
        <f t="shared" si="1"/>
        <v>0</v>
      </c>
      <c r="O26" s="24"/>
      <c r="P26" s="28"/>
      <c r="Q26" s="24"/>
      <c r="R26" s="24"/>
      <c r="S26" s="24"/>
      <c r="T26" s="24"/>
      <c r="U26" s="24"/>
      <c r="V26" s="24"/>
      <c r="W26" s="24"/>
      <c r="X26" s="24"/>
      <c r="Y26" s="27">
        <f t="shared" si="2"/>
        <v>0</v>
      </c>
      <c r="Z26" s="24"/>
      <c r="AA26" s="24"/>
      <c r="AB26" s="24"/>
      <c r="AC26" s="24"/>
      <c r="AD26" s="24"/>
      <c r="AE26" s="24"/>
      <c r="AF26" s="24"/>
      <c r="AG26" s="24"/>
      <c r="AH26" s="24"/>
      <c r="AI26" s="24"/>
    </row>
    <row r="27" spans="1:36" x14ac:dyDescent="0.2">
      <c r="A27" s="24">
        <v>16</v>
      </c>
      <c r="B27" s="25" t="s">
        <v>74</v>
      </c>
      <c r="C27" s="27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6">
        <f t="shared" si="1"/>
        <v>38</v>
      </c>
      <c r="O27" s="24">
        <v>1</v>
      </c>
      <c r="P27" s="28">
        <v>7</v>
      </c>
      <c r="Q27" s="24">
        <v>1</v>
      </c>
      <c r="R27" s="24"/>
      <c r="S27" s="24">
        <v>3</v>
      </c>
      <c r="T27" s="24"/>
      <c r="U27" s="24">
        <v>9</v>
      </c>
      <c r="V27" s="24">
        <v>4</v>
      </c>
      <c r="W27" s="24">
        <v>2</v>
      </c>
      <c r="X27" s="24">
        <v>11</v>
      </c>
      <c r="Y27" s="27">
        <f>SUM(Z27:AI27)</f>
        <v>26</v>
      </c>
      <c r="Z27" s="24"/>
      <c r="AA27" s="24">
        <v>1</v>
      </c>
      <c r="AB27" s="24">
        <v>2</v>
      </c>
      <c r="AC27" s="24"/>
      <c r="AD27" s="24">
        <v>5</v>
      </c>
      <c r="AE27" s="24">
        <v>3</v>
      </c>
      <c r="AF27" s="24"/>
      <c r="AG27" s="24">
        <v>1</v>
      </c>
      <c r="AH27" s="24">
        <v>4</v>
      </c>
      <c r="AI27" s="24">
        <v>10</v>
      </c>
      <c r="AJ27" s="20" t="s">
        <v>138</v>
      </c>
    </row>
    <row r="28" spans="1:36" x14ac:dyDescent="0.2">
      <c r="A28" s="24">
        <v>16</v>
      </c>
      <c r="B28" s="25" t="s">
        <v>74</v>
      </c>
      <c r="C28" s="27">
        <f t="shared" ref="C28" si="3">SUM(D28:M28)</f>
        <v>0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6">
        <f t="shared" ref="N28" si="4">SUM(O28:X28)</f>
        <v>0</v>
      </c>
      <c r="O28" s="24"/>
      <c r="P28" s="28"/>
      <c r="Q28" s="24"/>
      <c r="R28" s="24"/>
      <c r="S28" s="24"/>
      <c r="T28" s="24"/>
      <c r="U28" s="24"/>
      <c r="V28" s="24"/>
      <c r="W28" s="24"/>
      <c r="X28" s="24"/>
      <c r="Y28" s="27">
        <f t="shared" ref="Y28" si="5">SUM(Z28:AI28)</f>
        <v>25</v>
      </c>
      <c r="Z28" s="24"/>
      <c r="AA28" s="24"/>
      <c r="AB28" s="24"/>
      <c r="AC28" s="24"/>
      <c r="AD28" s="24"/>
      <c r="AE28" s="24"/>
      <c r="AF28" s="24"/>
      <c r="AG28" s="24"/>
      <c r="AH28" s="24">
        <v>11</v>
      </c>
      <c r="AI28" s="24">
        <v>14</v>
      </c>
      <c r="AJ28" s="20" t="s">
        <v>128</v>
      </c>
    </row>
    <row r="29" spans="1:36" x14ac:dyDescent="0.2">
      <c r="A29" s="24">
        <v>16</v>
      </c>
      <c r="B29" s="25" t="s">
        <v>74</v>
      </c>
      <c r="C29" s="27">
        <f t="shared" ref="C29" si="6">SUM(D29:M29)</f>
        <v>0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6">
        <f t="shared" ref="N29" si="7">SUM(O29:X29)</f>
        <v>0</v>
      </c>
      <c r="O29" s="24"/>
      <c r="P29" s="28"/>
      <c r="Q29" s="24"/>
      <c r="R29" s="24"/>
      <c r="S29" s="24"/>
      <c r="T29" s="24"/>
      <c r="U29" s="24"/>
      <c r="V29" s="24"/>
      <c r="W29" s="24"/>
      <c r="X29" s="24"/>
      <c r="Y29" s="27">
        <f t="shared" ref="Y29" si="8">SUM(Z29:AI29)</f>
        <v>26</v>
      </c>
      <c r="Z29" s="24"/>
      <c r="AA29" s="24"/>
      <c r="AB29" s="24"/>
      <c r="AC29" s="24"/>
      <c r="AD29" s="24">
        <v>1</v>
      </c>
      <c r="AE29" s="24"/>
      <c r="AF29" s="24">
        <v>1</v>
      </c>
      <c r="AG29" s="24"/>
      <c r="AH29" s="24">
        <v>15</v>
      </c>
      <c r="AI29" s="24">
        <v>9</v>
      </c>
      <c r="AJ29" s="20" t="s">
        <v>136</v>
      </c>
    </row>
    <row r="30" spans="1:36" x14ac:dyDescent="0.2">
      <c r="A30" s="24">
        <v>17</v>
      </c>
      <c r="B30" s="25" t="s">
        <v>75</v>
      </c>
      <c r="C30" s="27">
        <f t="shared" si="0"/>
        <v>0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6">
        <f t="shared" si="1"/>
        <v>0</v>
      </c>
      <c r="O30" s="24"/>
      <c r="P30" s="28"/>
      <c r="Q30" s="24"/>
      <c r="R30" s="24"/>
      <c r="S30" s="24"/>
      <c r="T30" s="24"/>
      <c r="U30" s="24"/>
      <c r="V30" s="24"/>
      <c r="W30" s="24"/>
      <c r="X30" s="24"/>
      <c r="Y30" s="27">
        <f t="shared" si="2"/>
        <v>0</v>
      </c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6" x14ac:dyDescent="0.2">
      <c r="A31" s="24">
        <v>18</v>
      </c>
      <c r="B31" s="25" t="s">
        <v>76</v>
      </c>
      <c r="C31" s="27">
        <f t="shared" si="0"/>
        <v>0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6">
        <f t="shared" si="1"/>
        <v>0</v>
      </c>
      <c r="O31" s="24"/>
      <c r="P31" s="28"/>
      <c r="Q31" s="24"/>
      <c r="R31" s="24"/>
      <c r="S31" s="24"/>
      <c r="T31" s="24"/>
      <c r="U31" s="24"/>
      <c r="V31" s="24"/>
      <c r="W31" s="24"/>
      <c r="X31" s="24"/>
      <c r="Y31" s="27">
        <f t="shared" si="2"/>
        <v>0</v>
      </c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6" x14ac:dyDescent="0.2">
      <c r="A32" s="24">
        <v>19</v>
      </c>
      <c r="B32" s="25" t="s">
        <v>77</v>
      </c>
      <c r="C32" s="27">
        <f t="shared" si="0"/>
        <v>0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6">
        <f t="shared" si="1"/>
        <v>0</v>
      </c>
      <c r="O32" s="24"/>
      <c r="P32" s="28"/>
      <c r="Q32" s="24"/>
      <c r="R32" s="24"/>
      <c r="S32" s="24"/>
      <c r="T32" s="24"/>
      <c r="U32" s="24"/>
      <c r="V32" s="24"/>
      <c r="W32" s="24"/>
      <c r="X32" s="24"/>
      <c r="Y32" s="27">
        <f t="shared" si="2"/>
        <v>0</v>
      </c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x14ac:dyDescent="0.2">
      <c r="A33" s="24">
        <v>20</v>
      </c>
      <c r="B33" s="25" t="s">
        <v>78</v>
      </c>
      <c r="C33" s="27">
        <f t="shared" si="0"/>
        <v>0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6">
        <f t="shared" si="1"/>
        <v>0</v>
      </c>
      <c r="O33" s="24"/>
      <c r="P33" s="28"/>
      <c r="Q33" s="24"/>
      <c r="R33" s="24"/>
      <c r="S33" s="24"/>
      <c r="T33" s="24"/>
      <c r="U33" s="24"/>
      <c r="V33" s="24"/>
      <c r="W33" s="24"/>
      <c r="X33" s="24"/>
      <c r="Y33" s="27">
        <f t="shared" si="2"/>
        <v>0</v>
      </c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x14ac:dyDescent="0.2">
      <c r="A34" s="24">
        <v>21</v>
      </c>
      <c r="B34" s="25" t="s">
        <v>79</v>
      </c>
      <c r="C34" s="27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6">
        <f t="shared" si="1"/>
        <v>0</v>
      </c>
      <c r="O34" s="24"/>
      <c r="P34" s="28"/>
      <c r="Q34" s="24"/>
      <c r="R34" s="24"/>
      <c r="S34" s="24"/>
      <c r="T34" s="24"/>
      <c r="U34" s="24"/>
      <c r="V34" s="24"/>
      <c r="W34" s="24"/>
      <c r="X34" s="24"/>
      <c r="Y34" s="27">
        <f t="shared" si="2"/>
        <v>1</v>
      </c>
      <c r="Z34" s="24"/>
      <c r="AA34" s="24"/>
      <c r="AB34" s="24"/>
      <c r="AC34" s="24"/>
      <c r="AD34" s="24"/>
      <c r="AE34" s="24"/>
      <c r="AF34" s="24"/>
      <c r="AG34" s="24"/>
      <c r="AH34" s="24"/>
      <c r="AI34" s="24">
        <v>1</v>
      </c>
    </row>
    <row r="35" spans="1:35" x14ac:dyDescent="0.2">
      <c r="A35" s="24">
        <v>22</v>
      </c>
      <c r="B35" s="25" t="s">
        <v>80</v>
      </c>
      <c r="C35" s="27">
        <f t="shared" si="0"/>
        <v>0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6">
        <f t="shared" si="1"/>
        <v>0</v>
      </c>
      <c r="O35" s="24"/>
      <c r="P35" s="28"/>
      <c r="Q35" s="24"/>
      <c r="R35" s="24"/>
      <c r="S35" s="24"/>
      <c r="T35" s="24"/>
      <c r="U35" s="24"/>
      <c r="V35" s="24"/>
      <c r="W35" s="24"/>
      <c r="X35" s="24"/>
      <c r="Y35" s="27">
        <f t="shared" si="2"/>
        <v>0</v>
      </c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x14ac:dyDescent="0.2">
      <c r="A36" s="24">
        <v>23</v>
      </c>
      <c r="B36" s="25" t="s">
        <v>81</v>
      </c>
      <c r="C36" s="27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6">
        <f t="shared" si="1"/>
        <v>0</v>
      </c>
      <c r="O36" s="24"/>
      <c r="P36" s="28"/>
      <c r="Q36" s="24"/>
      <c r="R36" s="24"/>
      <c r="S36" s="24"/>
      <c r="T36" s="24"/>
      <c r="U36" s="24"/>
      <c r="V36" s="24"/>
      <c r="W36" s="24"/>
      <c r="X36" s="24"/>
      <c r="Y36" s="27">
        <f t="shared" si="2"/>
        <v>3</v>
      </c>
      <c r="Z36" s="24"/>
      <c r="AA36" s="24"/>
      <c r="AB36" s="24"/>
      <c r="AC36" s="24"/>
      <c r="AD36" s="24"/>
      <c r="AE36" s="24"/>
      <c r="AF36" s="24"/>
      <c r="AG36" s="24"/>
      <c r="AH36" s="24"/>
      <c r="AI36" s="24">
        <v>3</v>
      </c>
    </row>
    <row r="37" spans="1:35" ht="25.5" x14ac:dyDescent="0.2">
      <c r="A37" s="24">
        <v>24</v>
      </c>
      <c r="B37" s="25" t="s">
        <v>82</v>
      </c>
      <c r="C37" s="27">
        <f t="shared" si="0"/>
        <v>0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6">
        <f t="shared" si="1"/>
        <v>0</v>
      </c>
      <c r="O37" s="24"/>
      <c r="P37" s="28"/>
      <c r="Q37" s="24"/>
      <c r="R37" s="24"/>
      <c r="S37" s="24"/>
      <c r="T37" s="24"/>
      <c r="U37" s="24"/>
      <c r="V37" s="24"/>
      <c r="W37" s="24"/>
      <c r="X37" s="24"/>
      <c r="Y37" s="27">
        <f t="shared" si="2"/>
        <v>0</v>
      </c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25.5" customHeight="1" x14ac:dyDescent="0.2">
      <c r="A38" s="24">
        <v>25</v>
      </c>
      <c r="B38" s="25" t="s">
        <v>83</v>
      </c>
      <c r="C38" s="27">
        <f t="shared" si="0"/>
        <v>0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6">
        <f t="shared" si="1"/>
        <v>0</v>
      </c>
      <c r="O38" s="24"/>
      <c r="P38" s="28"/>
      <c r="Q38" s="24"/>
      <c r="R38" s="24"/>
      <c r="S38" s="24"/>
      <c r="T38" s="24"/>
      <c r="U38" s="24"/>
      <c r="V38" s="24"/>
      <c r="W38" s="24"/>
      <c r="X38" s="24"/>
      <c r="Y38" s="27">
        <f t="shared" si="2"/>
        <v>0</v>
      </c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x14ac:dyDescent="0.2">
      <c r="A39" s="24">
        <v>26</v>
      </c>
      <c r="B39" s="25" t="s">
        <v>84</v>
      </c>
      <c r="C39" s="27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6">
        <f t="shared" si="1"/>
        <v>0</v>
      </c>
      <c r="O39" s="24"/>
      <c r="P39" s="28"/>
      <c r="Q39" s="24"/>
      <c r="R39" s="24"/>
      <c r="S39" s="24"/>
      <c r="T39" s="24"/>
      <c r="U39" s="24"/>
      <c r="V39" s="24"/>
      <c r="W39" s="24"/>
      <c r="X39" s="24"/>
      <c r="Y39" s="27">
        <f t="shared" si="2"/>
        <v>12</v>
      </c>
      <c r="Z39" s="24"/>
      <c r="AA39" s="24"/>
      <c r="AB39" s="24"/>
      <c r="AC39" s="24"/>
      <c r="AD39" s="24"/>
      <c r="AE39" s="24"/>
      <c r="AF39" s="24">
        <v>4</v>
      </c>
      <c r="AG39" s="24"/>
      <c r="AH39" s="24"/>
      <c r="AI39" s="24">
        <v>8</v>
      </c>
    </row>
    <row r="40" spans="1:35" x14ac:dyDescent="0.2">
      <c r="A40" s="24">
        <v>27</v>
      </c>
      <c r="B40" s="25" t="s">
        <v>85</v>
      </c>
      <c r="C40" s="27">
        <f t="shared" si="0"/>
        <v>0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6">
        <f t="shared" si="1"/>
        <v>0</v>
      </c>
      <c r="O40" s="24"/>
      <c r="P40" s="28"/>
      <c r="Q40" s="24"/>
      <c r="R40" s="24"/>
      <c r="S40" s="24"/>
      <c r="T40" s="24"/>
      <c r="U40" s="24"/>
      <c r="V40" s="24"/>
      <c r="W40" s="24"/>
      <c r="X40" s="24"/>
      <c r="Y40" s="27">
        <f t="shared" si="2"/>
        <v>0</v>
      </c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x14ac:dyDescent="0.2">
      <c r="A41" s="24">
        <v>28</v>
      </c>
      <c r="B41" s="25" t="s">
        <v>86</v>
      </c>
      <c r="C41" s="27">
        <f t="shared" si="0"/>
        <v>0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6">
        <f t="shared" si="1"/>
        <v>0</v>
      </c>
      <c r="O41" s="24"/>
      <c r="P41" s="28"/>
      <c r="Q41" s="24"/>
      <c r="R41" s="24"/>
      <c r="S41" s="24"/>
      <c r="T41" s="24"/>
      <c r="U41" s="24"/>
      <c r="V41" s="24"/>
      <c r="W41" s="24"/>
      <c r="X41" s="24"/>
      <c r="Y41" s="27">
        <f t="shared" si="2"/>
        <v>0</v>
      </c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x14ac:dyDescent="0.2">
      <c r="A42" s="24">
        <v>29</v>
      </c>
      <c r="B42" s="25" t="s">
        <v>87</v>
      </c>
      <c r="C42" s="27">
        <f t="shared" si="0"/>
        <v>0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6">
        <f t="shared" si="1"/>
        <v>0</v>
      </c>
      <c r="O42" s="24"/>
      <c r="P42" s="28"/>
      <c r="Q42" s="24"/>
      <c r="R42" s="24"/>
      <c r="S42" s="24"/>
      <c r="T42" s="24"/>
      <c r="U42" s="24"/>
      <c r="V42" s="24"/>
      <c r="W42" s="24"/>
      <c r="X42" s="24"/>
      <c r="Y42" s="27">
        <f t="shared" si="2"/>
        <v>0</v>
      </c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x14ac:dyDescent="0.2">
      <c r="A43" s="24">
        <v>30</v>
      </c>
      <c r="B43" s="25" t="s">
        <v>88</v>
      </c>
      <c r="C43" s="27">
        <f t="shared" si="0"/>
        <v>0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6">
        <f t="shared" si="1"/>
        <v>0</v>
      </c>
      <c r="O43" s="24"/>
      <c r="P43" s="28"/>
      <c r="Q43" s="24"/>
      <c r="R43" s="24"/>
      <c r="S43" s="24"/>
      <c r="T43" s="24"/>
      <c r="U43" s="24"/>
      <c r="V43" s="24"/>
      <c r="W43" s="24"/>
      <c r="X43" s="24"/>
      <c r="Y43" s="27">
        <f t="shared" si="2"/>
        <v>0</v>
      </c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x14ac:dyDescent="0.2">
      <c r="A44" s="24">
        <v>31</v>
      </c>
      <c r="B44" s="25" t="s">
        <v>89</v>
      </c>
      <c r="C44" s="27">
        <f t="shared" si="0"/>
        <v>0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6">
        <f t="shared" si="1"/>
        <v>0</v>
      </c>
      <c r="O44" s="24"/>
      <c r="P44" s="28"/>
      <c r="Q44" s="24"/>
      <c r="R44" s="24"/>
      <c r="S44" s="24"/>
      <c r="T44" s="24"/>
      <c r="U44" s="24"/>
      <c r="V44" s="24"/>
      <c r="W44" s="24"/>
      <c r="X44" s="24"/>
      <c r="Y44" s="27">
        <f t="shared" si="2"/>
        <v>0</v>
      </c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x14ac:dyDescent="0.2">
      <c r="A45" s="24">
        <v>32</v>
      </c>
      <c r="B45" s="25" t="s">
        <v>90</v>
      </c>
      <c r="C45" s="27">
        <f t="shared" si="0"/>
        <v>0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6">
        <f t="shared" si="1"/>
        <v>0</v>
      </c>
      <c r="O45" s="24"/>
      <c r="P45" s="28"/>
      <c r="Q45" s="24"/>
      <c r="R45" s="24"/>
      <c r="S45" s="24"/>
      <c r="T45" s="24"/>
      <c r="U45" s="24"/>
      <c r="V45" s="24"/>
      <c r="W45" s="24"/>
      <c r="X45" s="24"/>
      <c r="Y45" s="27">
        <f t="shared" si="2"/>
        <v>0</v>
      </c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x14ac:dyDescent="0.2">
      <c r="A46" s="24">
        <v>33</v>
      </c>
      <c r="B46" s="25" t="s">
        <v>91</v>
      </c>
      <c r="C46" s="27">
        <f t="shared" si="0"/>
        <v>0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6">
        <f t="shared" si="1"/>
        <v>0</v>
      </c>
      <c r="O46" s="24"/>
      <c r="P46" s="28"/>
      <c r="Q46" s="24"/>
      <c r="R46" s="24"/>
      <c r="S46" s="24"/>
      <c r="T46" s="24"/>
      <c r="U46" s="24"/>
      <c r="V46" s="24"/>
      <c r="W46" s="24"/>
      <c r="X46" s="24"/>
      <c r="Y46" s="27">
        <f t="shared" si="2"/>
        <v>0</v>
      </c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25.5" x14ac:dyDescent="0.2">
      <c r="A47" s="24">
        <v>34</v>
      </c>
      <c r="B47" s="25" t="s">
        <v>92</v>
      </c>
      <c r="C47" s="27">
        <f t="shared" si="0"/>
        <v>0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6">
        <f t="shared" si="1"/>
        <v>0</v>
      </c>
      <c r="O47" s="24"/>
      <c r="P47" s="28"/>
      <c r="Q47" s="24"/>
      <c r="R47" s="24"/>
      <c r="S47" s="24"/>
      <c r="T47" s="24"/>
      <c r="U47" s="24"/>
      <c r="V47" s="24"/>
      <c r="W47" s="24"/>
      <c r="X47" s="24"/>
      <c r="Y47" s="27">
        <f t="shared" si="2"/>
        <v>0</v>
      </c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x14ac:dyDescent="0.2">
      <c r="A48" s="24">
        <v>35</v>
      </c>
      <c r="B48" s="25" t="s">
        <v>93</v>
      </c>
      <c r="C48" s="27">
        <f t="shared" si="0"/>
        <v>0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6">
        <f t="shared" si="1"/>
        <v>0</v>
      </c>
      <c r="O48" s="24"/>
      <c r="P48" s="28"/>
      <c r="Q48" s="24"/>
      <c r="R48" s="24"/>
      <c r="S48" s="24"/>
      <c r="T48" s="24"/>
      <c r="U48" s="24"/>
      <c r="V48" s="24"/>
      <c r="W48" s="24"/>
      <c r="X48" s="24"/>
      <c r="Y48" s="27">
        <f t="shared" si="2"/>
        <v>0</v>
      </c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x14ac:dyDescent="0.2">
      <c r="A49" s="24">
        <v>36</v>
      </c>
      <c r="B49" s="25" t="s">
        <v>94</v>
      </c>
      <c r="C49" s="27">
        <f t="shared" si="0"/>
        <v>0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6">
        <f t="shared" si="1"/>
        <v>0</v>
      </c>
      <c r="O49" s="24"/>
      <c r="P49" s="28"/>
      <c r="Q49" s="24"/>
      <c r="R49" s="24"/>
      <c r="S49" s="24"/>
      <c r="T49" s="24"/>
      <c r="U49" s="24"/>
      <c r="V49" s="24"/>
      <c r="W49" s="24"/>
      <c r="X49" s="24"/>
      <c r="Y49" s="27">
        <f t="shared" si="2"/>
        <v>0</v>
      </c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x14ac:dyDescent="0.2">
      <c r="A50" s="24">
        <v>37</v>
      </c>
      <c r="B50" s="25" t="s">
        <v>95</v>
      </c>
      <c r="C50" s="27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6">
        <v>1</v>
      </c>
      <c r="O50" s="24"/>
      <c r="P50" s="29"/>
      <c r="Q50" s="24"/>
      <c r="R50" s="24"/>
      <c r="S50" s="24"/>
      <c r="T50" s="24"/>
      <c r="U50" s="24"/>
      <c r="V50" s="24"/>
      <c r="W50" s="24"/>
      <c r="X50" s="24">
        <v>1</v>
      </c>
      <c r="Y50" s="27">
        <f t="shared" si="2"/>
        <v>5</v>
      </c>
      <c r="Z50" s="24"/>
      <c r="AA50" s="24"/>
      <c r="AB50" s="24"/>
      <c r="AC50" s="24"/>
      <c r="AD50" s="24"/>
      <c r="AE50" s="24"/>
      <c r="AF50" s="24"/>
      <c r="AG50" s="24"/>
      <c r="AH50" s="24"/>
      <c r="AI50" s="24">
        <v>5</v>
      </c>
    </row>
    <row r="51" spans="1:35" s="32" customFormat="1" x14ac:dyDescent="0.2">
      <c r="A51" s="30"/>
      <c r="B51" s="31" t="s">
        <v>96</v>
      </c>
      <c r="C51" s="27">
        <f t="shared" si="0"/>
        <v>0</v>
      </c>
      <c r="D51" s="27">
        <f t="shared" ref="D51:N51" si="9">SUM(D12:D50)</f>
        <v>0</v>
      </c>
      <c r="E51" s="27">
        <f t="shared" si="9"/>
        <v>0</v>
      </c>
      <c r="F51" s="27">
        <f t="shared" si="9"/>
        <v>0</v>
      </c>
      <c r="G51" s="27">
        <f t="shared" si="9"/>
        <v>0</v>
      </c>
      <c r="H51" s="27">
        <f t="shared" si="9"/>
        <v>0</v>
      </c>
      <c r="I51" s="27">
        <f t="shared" si="9"/>
        <v>0</v>
      </c>
      <c r="J51" s="27">
        <f t="shared" si="9"/>
        <v>0</v>
      </c>
      <c r="K51" s="27">
        <f t="shared" si="9"/>
        <v>0</v>
      </c>
      <c r="L51" s="27">
        <f t="shared" si="9"/>
        <v>0</v>
      </c>
      <c r="M51" s="27">
        <f t="shared" si="9"/>
        <v>0</v>
      </c>
      <c r="N51" s="26">
        <f t="shared" si="9"/>
        <v>39</v>
      </c>
      <c r="O51" s="26">
        <f t="shared" ref="O51:AI51" si="10">SUM(O12:O50)</f>
        <v>1</v>
      </c>
      <c r="P51" s="26">
        <f t="shared" si="10"/>
        <v>7</v>
      </c>
      <c r="Q51" s="26">
        <f t="shared" si="10"/>
        <v>1</v>
      </c>
      <c r="R51" s="26">
        <f t="shared" si="10"/>
        <v>0</v>
      </c>
      <c r="S51" s="26">
        <f t="shared" si="10"/>
        <v>3</v>
      </c>
      <c r="T51" s="26">
        <f t="shared" si="10"/>
        <v>0</v>
      </c>
      <c r="U51" s="26">
        <f t="shared" si="10"/>
        <v>9</v>
      </c>
      <c r="V51" s="26">
        <f t="shared" si="10"/>
        <v>4</v>
      </c>
      <c r="W51" s="26">
        <f t="shared" si="10"/>
        <v>2</v>
      </c>
      <c r="X51" s="26">
        <f t="shared" si="10"/>
        <v>12</v>
      </c>
      <c r="Y51" s="26">
        <f t="shared" si="10"/>
        <v>100</v>
      </c>
      <c r="Z51" s="26">
        <f t="shared" si="10"/>
        <v>0</v>
      </c>
      <c r="AA51" s="26">
        <f t="shared" si="10"/>
        <v>1</v>
      </c>
      <c r="AB51" s="26">
        <f t="shared" si="10"/>
        <v>2</v>
      </c>
      <c r="AC51" s="26">
        <f t="shared" si="10"/>
        <v>0</v>
      </c>
      <c r="AD51" s="26">
        <f t="shared" si="10"/>
        <v>6</v>
      </c>
      <c r="AE51" s="26">
        <f t="shared" si="10"/>
        <v>3</v>
      </c>
      <c r="AF51" s="26">
        <f t="shared" si="10"/>
        <v>5</v>
      </c>
      <c r="AG51" s="26">
        <f t="shared" si="10"/>
        <v>1</v>
      </c>
      <c r="AH51" s="26">
        <f t="shared" si="10"/>
        <v>30</v>
      </c>
      <c r="AI51" s="26">
        <f t="shared" si="10"/>
        <v>52</v>
      </c>
    </row>
  </sheetData>
  <mergeCells count="15">
    <mergeCell ref="A2:AI2"/>
    <mergeCell ref="A6:AI6"/>
    <mergeCell ref="A9:A11"/>
    <mergeCell ref="B9:B11"/>
    <mergeCell ref="C9:M9"/>
    <mergeCell ref="N9:X9"/>
    <mergeCell ref="Y9:AI9"/>
    <mergeCell ref="A4:AI4"/>
    <mergeCell ref="A3:AI3"/>
    <mergeCell ref="C10:C11"/>
    <mergeCell ref="D10:M10"/>
    <mergeCell ref="N10:N11"/>
    <mergeCell ref="O10:X10"/>
    <mergeCell ref="Y10:Y11"/>
    <mergeCell ref="Z10:AI10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topLeftCell="A9" zoomScale="82" zoomScaleNormal="82" workbookViewId="0">
      <selection activeCell="Y25" sqref="Y25"/>
    </sheetView>
  </sheetViews>
  <sheetFormatPr defaultRowHeight="15" x14ac:dyDescent="0.25"/>
  <cols>
    <col min="1" max="1" width="3.28515625" customWidth="1"/>
    <col min="2" max="2" width="28.140625" customWidth="1"/>
    <col min="3" max="3" width="11.7109375" customWidth="1"/>
    <col min="4" max="6" width="5.7109375" customWidth="1"/>
    <col min="7" max="7" width="6.42578125" customWidth="1"/>
    <col min="8" max="8" width="7.7109375" customWidth="1"/>
    <col min="9" max="9" width="5.7109375" customWidth="1"/>
    <col min="10" max="10" width="6" customWidth="1"/>
    <col min="11" max="16" width="5.7109375" customWidth="1"/>
    <col min="17" max="17" width="5.5703125" customWidth="1"/>
    <col min="18" max="18" width="7.140625" customWidth="1"/>
    <col min="19" max="22" width="5.7109375" customWidth="1"/>
    <col min="23" max="23" width="10.28515625" customWidth="1"/>
    <col min="24" max="24" width="5.7109375" customWidth="1"/>
    <col min="25" max="25" width="4.28515625" customWidth="1"/>
  </cols>
  <sheetData>
    <row r="1" spans="1:26" x14ac:dyDescent="0.25">
      <c r="Y1" s="13" t="s">
        <v>49</v>
      </c>
    </row>
    <row r="2" spans="1:26" x14ac:dyDescent="0.25">
      <c r="A2" s="114" t="s">
        <v>120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</row>
    <row r="3" spans="1:26" x14ac:dyDescent="0.25">
      <c r="A3" s="115" t="s">
        <v>124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</row>
    <row r="4" spans="1:26" x14ac:dyDescent="0.25">
      <c r="A4" s="115" t="s">
        <v>119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</row>
    <row r="5" spans="1:26" x14ac:dyDescent="0.25">
      <c r="A5" s="116" t="s">
        <v>121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</row>
    <row r="7" spans="1:26" ht="15" customHeight="1" x14ac:dyDescent="0.25">
      <c r="A7" s="97" t="s">
        <v>13</v>
      </c>
      <c r="B7" s="100" t="s">
        <v>0</v>
      </c>
      <c r="C7" s="100" t="s">
        <v>14</v>
      </c>
      <c r="D7" s="117" t="s">
        <v>98</v>
      </c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8" t="s">
        <v>99</v>
      </c>
    </row>
    <row r="8" spans="1:26" ht="264.75" x14ac:dyDescent="0.25">
      <c r="A8" s="99"/>
      <c r="B8" s="102"/>
      <c r="C8" s="102"/>
      <c r="D8" s="35" t="s">
        <v>100</v>
      </c>
      <c r="E8" s="35" t="s">
        <v>101</v>
      </c>
      <c r="F8" s="35" t="s">
        <v>102</v>
      </c>
      <c r="G8" s="35" t="s">
        <v>103</v>
      </c>
      <c r="H8" s="35" t="s">
        <v>104</v>
      </c>
      <c r="I8" s="35" t="s">
        <v>27</v>
      </c>
      <c r="J8" s="35" t="s">
        <v>105</v>
      </c>
      <c r="K8" s="35" t="s">
        <v>106</v>
      </c>
      <c r="L8" s="35" t="s">
        <v>107</v>
      </c>
      <c r="M8" s="35" t="s">
        <v>108</v>
      </c>
      <c r="N8" s="35" t="s">
        <v>109</v>
      </c>
      <c r="O8" s="35" t="s">
        <v>110</v>
      </c>
      <c r="P8" s="35" t="s">
        <v>111</v>
      </c>
      <c r="Q8" s="35" t="s">
        <v>112</v>
      </c>
      <c r="R8" s="35" t="s">
        <v>113</v>
      </c>
      <c r="S8" s="35" t="s">
        <v>30</v>
      </c>
      <c r="T8" s="35" t="s">
        <v>114</v>
      </c>
      <c r="U8" s="35" t="s">
        <v>115</v>
      </c>
      <c r="V8" s="35" t="s">
        <v>116</v>
      </c>
      <c r="W8" s="35" t="s">
        <v>117</v>
      </c>
      <c r="X8" s="35" t="s">
        <v>118</v>
      </c>
      <c r="Y8" s="118"/>
    </row>
    <row r="9" spans="1:26" x14ac:dyDescent="0.25">
      <c r="A9" s="18">
        <v>1</v>
      </c>
      <c r="B9" s="18">
        <v>2</v>
      </c>
      <c r="C9" s="18">
        <v>3</v>
      </c>
      <c r="D9" s="18">
        <v>5</v>
      </c>
      <c r="E9" s="18">
        <v>6</v>
      </c>
      <c r="F9" s="18">
        <v>7</v>
      </c>
      <c r="G9" s="18">
        <v>8</v>
      </c>
      <c r="H9" s="18">
        <v>9</v>
      </c>
      <c r="I9" s="18">
        <v>10</v>
      </c>
      <c r="J9" s="18">
        <v>11</v>
      </c>
      <c r="K9" s="18">
        <v>12</v>
      </c>
      <c r="L9" s="18">
        <v>13</v>
      </c>
      <c r="M9" s="18">
        <v>14</v>
      </c>
      <c r="N9" s="18">
        <v>15</v>
      </c>
      <c r="O9" s="18">
        <v>16</v>
      </c>
      <c r="P9" s="18">
        <v>17</v>
      </c>
      <c r="Q9" s="18">
        <v>18</v>
      </c>
      <c r="R9" s="18">
        <v>19</v>
      </c>
      <c r="S9" s="18">
        <v>20</v>
      </c>
      <c r="T9" s="18">
        <v>21</v>
      </c>
      <c r="U9" s="18">
        <v>22</v>
      </c>
      <c r="V9" s="18">
        <v>23</v>
      </c>
      <c r="W9" s="18">
        <v>24</v>
      </c>
      <c r="X9" s="18">
        <v>25</v>
      </c>
      <c r="Y9" s="18">
        <v>26</v>
      </c>
    </row>
    <row r="10" spans="1:26" x14ac:dyDescent="0.25">
      <c r="A10" s="42">
        <v>1</v>
      </c>
      <c r="B10" s="48" t="s">
        <v>148</v>
      </c>
      <c r="C10" s="48" t="s">
        <v>54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39"/>
      <c r="O10" s="39"/>
      <c r="P10" s="39"/>
      <c r="Q10" s="39"/>
      <c r="R10" s="39"/>
      <c r="S10" s="39">
        <v>7</v>
      </c>
      <c r="T10" s="39"/>
      <c r="U10" s="39"/>
      <c r="V10" s="39"/>
      <c r="W10" s="39"/>
      <c r="X10" s="39"/>
      <c r="Y10" s="39">
        <f>SUM(D10:X10)</f>
        <v>7</v>
      </c>
      <c r="Z10" t="s">
        <v>138</v>
      </c>
    </row>
    <row r="11" spans="1:26" ht="38.25" x14ac:dyDescent="0.25">
      <c r="A11" s="42">
        <v>2</v>
      </c>
      <c r="B11" s="54" t="s">
        <v>132</v>
      </c>
      <c r="C11" s="48" t="s">
        <v>54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39"/>
      <c r="O11" s="39"/>
      <c r="P11" s="39">
        <v>9</v>
      </c>
      <c r="Q11" s="39"/>
      <c r="R11" s="39"/>
      <c r="S11" s="39"/>
      <c r="T11" s="39"/>
      <c r="U11" s="39"/>
      <c r="V11" s="39"/>
      <c r="W11" s="39"/>
      <c r="X11" s="39"/>
      <c r="Y11" s="39">
        <f t="shared" ref="Y11:Y24" si="0">SUM(D11:X11)</f>
        <v>9</v>
      </c>
    </row>
    <row r="12" spans="1:26" x14ac:dyDescent="0.25">
      <c r="A12" s="57">
        <v>3</v>
      </c>
      <c r="B12" s="54" t="s">
        <v>149</v>
      </c>
      <c r="C12" s="48" t="s">
        <v>54</v>
      </c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8"/>
      <c r="O12" s="58"/>
      <c r="P12" s="58"/>
      <c r="Q12" s="58"/>
      <c r="R12" s="58"/>
      <c r="S12" s="58"/>
      <c r="T12" s="58"/>
      <c r="U12" s="58"/>
      <c r="V12" s="58">
        <v>15</v>
      </c>
      <c r="W12" s="58"/>
      <c r="X12" s="58"/>
      <c r="Y12" s="39">
        <f t="shared" si="0"/>
        <v>15</v>
      </c>
    </row>
    <row r="13" spans="1:26" x14ac:dyDescent="0.25">
      <c r="A13" s="57">
        <v>4</v>
      </c>
      <c r="B13" s="54" t="s">
        <v>150</v>
      </c>
      <c r="C13" s="48" t="s">
        <v>54</v>
      </c>
      <c r="D13" s="57"/>
      <c r="E13" s="57"/>
      <c r="F13" s="57"/>
      <c r="G13" s="57"/>
      <c r="H13" s="57"/>
      <c r="I13" s="57"/>
      <c r="J13" s="57"/>
      <c r="K13" s="57"/>
      <c r="L13" s="57"/>
      <c r="M13" s="57">
        <v>8</v>
      </c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39">
        <f>SUM(D13:X13)</f>
        <v>8</v>
      </c>
    </row>
    <row r="14" spans="1:26" ht="51" x14ac:dyDescent="0.25">
      <c r="A14" s="57">
        <v>5</v>
      </c>
      <c r="B14" s="54" t="s">
        <v>151</v>
      </c>
      <c r="C14" s="48" t="s">
        <v>160</v>
      </c>
      <c r="D14" s="57"/>
      <c r="E14" s="57"/>
      <c r="F14" s="57"/>
      <c r="G14" s="57"/>
      <c r="H14" s="57"/>
      <c r="I14" s="57"/>
      <c r="J14" s="57">
        <v>2</v>
      </c>
      <c r="K14" s="57"/>
      <c r="L14" s="57"/>
      <c r="M14" s="57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39">
        <f t="shared" si="0"/>
        <v>2</v>
      </c>
    </row>
    <row r="15" spans="1:26" ht="51" x14ac:dyDescent="0.25">
      <c r="A15" s="59">
        <v>6</v>
      </c>
      <c r="B15" s="55" t="s">
        <v>133</v>
      </c>
      <c r="C15" s="56" t="s">
        <v>160</v>
      </c>
      <c r="D15" s="59"/>
      <c r="E15" s="59"/>
      <c r="F15" s="59"/>
      <c r="G15" s="59"/>
      <c r="H15" s="59"/>
      <c r="I15" s="59"/>
      <c r="J15" s="59"/>
      <c r="K15" s="59"/>
      <c r="L15" s="59">
        <v>16</v>
      </c>
      <c r="M15" s="59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0">
        <f t="shared" si="0"/>
        <v>16</v>
      </c>
    </row>
    <row r="16" spans="1:26" ht="51" x14ac:dyDescent="0.25">
      <c r="A16" s="59">
        <v>7</v>
      </c>
      <c r="B16" s="55" t="s">
        <v>130</v>
      </c>
      <c r="C16" s="56" t="s">
        <v>160</v>
      </c>
      <c r="D16" s="59"/>
      <c r="E16" s="59">
        <v>6</v>
      </c>
      <c r="F16" s="59"/>
      <c r="G16" s="59"/>
      <c r="H16" s="59"/>
      <c r="I16" s="59"/>
      <c r="J16" s="59"/>
      <c r="K16" s="59"/>
      <c r="L16" s="59"/>
      <c r="M16" s="59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0">
        <f t="shared" si="0"/>
        <v>6</v>
      </c>
    </row>
    <row r="17" spans="1:26" ht="51" x14ac:dyDescent="0.25">
      <c r="A17" s="59">
        <v>8</v>
      </c>
      <c r="B17" s="55" t="s">
        <v>142</v>
      </c>
      <c r="C17" s="56" t="s">
        <v>160</v>
      </c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61"/>
      <c r="O17" s="61"/>
      <c r="P17" s="61"/>
      <c r="Q17" s="61"/>
      <c r="R17" s="61"/>
      <c r="S17" s="61"/>
      <c r="T17" s="61"/>
      <c r="U17" s="61"/>
      <c r="V17" s="61">
        <v>2</v>
      </c>
      <c r="W17" s="61"/>
      <c r="X17" s="61"/>
      <c r="Y17" s="60">
        <f t="shared" si="0"/>
        <v>2</v>
      </c>
    </row>
    <row r="18" spans="1:26" ht="51" x14ac:dyDescent="0.25">
      <c r="A18" s="59">
        <v>9</v>
      </c>
      <c r="B18" s="55" t="s">
        <v>151</v>
      </c>
      <c r="C18" s="56" t="s">
        <v>160</v>
      </c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61"/>
      <c r="O18" s="61"/>
      <c r="P18" s="61"/>
      <c r="Q18" s="61"/>
      <c r="R18" s="61"/>
      <c r="S18" s="61"/>
      <c r="T18" s="61"/>
      <c r="U18" s="61"/>
      <c r="V18" s="61">
        <v>6</v>
      </c>
      <c r="W18" s="61"/>
      <c r="X18" s="61"/>
      <c r="Y18" s="60">
        <f t="shared" si="0"/>
        <v>6</v>
      </c>
    </row>
    <row r="19" spans="1:26" ht="51" x14ac:dyDescent="0.25">
      <c r="A19" s="59">
        <v>10</v>
      </c>
      <c r="B19" s="55" t="s">
        <v>142</v>
      </c>
      <c r="C19" s="56" t="s">
        <v>160</v>
      </c>
      <c r="D19" s="59"/>
      <c r="E19" s="59">
        <v>7</v>
      </c>
      <c r="F19" s="59"/>
      <c r="G19" s="59"/>
      <c r="H19" s="59"/>
      <c r="I19" s="59"/>
      <c r="J19" s="59"/>
      <c r="K19" s="59"/>
      <c r="L19" s="59"/>
      <c r="M19" s="59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0">
        <f t="shared" si="0"/>
        <v>7</v>
      </c>
    </row>
    <row r="20" spans="1:26" ht="51" x14ac:dyDescent="0.25">
      <c r="A20" s="59">
        <v>11</v>
      </c>
      <c r="B20" s="55" t="s">
        <v>134</v>
      </c>
      <c r="C20" s="56" t="s">
        <v>160</v>
      </c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61"/>
      <c r="O20" s="61"/>
      <c r="P20" s="61"/>
      <c r="Q20" s="61"/>
      <c r="R20" s="61"/>
      <c r="S20" s="61"/>
      <c r="T20" s="61"/>
      <c r="U20" s="61"/>
      <c r="V20" s="61">
        <v>5</v>
      </c>
      <c r="W20" s="61"/>
      <c r="X20" s="61"/>
      <c r="Y20" s="60">
        <f t="shared" si="0"/>
        <v>5</v>
      </c>
    </row>
    <row r="21" spans="1:26" ht="38.25" x14ac:dyDescent="0.25">
      <c r="A21" s="52">
        <v>12</v>
      </c>
      <c r="B21" s="54" t="s">
        <v>129</v>
      </c>
      <c r="C21" s="54" t="s">
        <v>55</v>
      </c>
      <c r="D21" s="18">
        <v>5</v>
      </c>
      <c r="E21" s="52">
        <v>4</v>
      </c>
      <c r="F21" s="52"/>
      <c r="G21" s="52"/>
      <c r="H21" s="52"/>
      <c r="I21" s="52"/>
      <c r="J21" s="52"/>
      <c r="K21" s="52"/>
      <c r="L21" s="52">
        <v>1</v>
      </c>
      <c r="M21" s="52">
        <v>1</v>
      </c>
      <c r="N21" s="52"/>
      <c r="O21" s="52"/>
      <c r="P21" s="52"/>
      <c r="Q21" s="52"/>
      <c r="R21" s="52"/>
      <c r="S21" s="52">
        <v>1</v>
      </c>
      <c r="T21" s="52"/>
      <c r="U21" s="52"/>
      <c r="V21" s="52">
        <v>6</v>
      </c>
      <c r="W21" s="52"/>
      <c r="X21" s="52"/>
      <c r="Y21" s="60">
        <f t="shared" si="0"/>
        <v>18</v>
      </c>
      <c r="Z21" t="s">
        <v>128</v>
      </c>
    </row>
    <row r="22" spans="1:26" ht="38.25" x14ac:dyDescent="0.25">
      <c r="A22" s="52">
        <v>13</v>
      </c>
      <c r="B22" s="54" t="s">
        <v>130</v>
      </c>
      <c r="C22" s="54" t="s">
        <v>55</v>
      </c>
      <c r="D22" s="53"/>
      <c r="E22" s="52">
        <v>7</v>
      </c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>
        <v>1</v>
      </c>
      <c r="V22" s="52">
        <v>4</v>
      </c>
      <c r="W22" s="52"/>
      <c r="X22" s="52"/>
      <c r="Y22" s="60">
        <f t="shared" si="0"/>
        <v>12</v>
      </c>
    </row>
    <row r="23" spans="1:26" x14ac:dyDescent="0.25">
      <c r="A23" s="52">
        <v>14</v>
      </c>
      <c r="B23" s="74" t="s">
        <v>139</v>
      </c>
      <c r="C23" s="74" t="s">
        <v>55</v>
      </c>
      <c r="D23" s="52"/>
      <c r="E23" s="52"/>
      <c r="F23" s="52"/>
      <c r="G23" s="52">
        <v>15</v>
      </c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>
        <v>4</v>
      </c>
      <c r="W23" s="52"/>
      <c r="X23" s="52"/>
      <c r="Y23" s="60">
        <f t="shared" si="0"/>
        <v>19</v>
      </c>
      <c r="Z23" t="s">
        <v>136</v>
      </c>
    </row>
    <row r="24" spans="1:26" x14ac:dyDescent="0.25">
      <c r="A24" s="52">
        <v>15</v>
      </c>
      <c r="B24" s="74" t="s">
        <v>140</v>
      </c>
      <c r="C24" s="74" t="s">
        <v>55</v>
      </c>
      <c r="D24" s="52"/>
      <c r="E24" s="52"/>
      <c r="F24" s="52"/>
      <c r="G24" s="52"/>
      <c r="H24" s="52"/>
      <c r="I24" s="52"/>
      <c r="J24" s="52"/>
      <c r="K24" s="52"/>
      <c r="L24" s="52">
        <v>4</v>
      </c>
      <c r="M24" s="52"/>
      <c r="N24" s="52"/>
      <c r="O24" s="52"/>
      <c r="P24" s="52"/>
      <c r="Q24" s="52"/>
      <c r="R24" s="52">
        <v>2</v>
      </c>
      <c r="S24" s="52"/>
      <c r="T24" s="52"/>
      <c r="U24" s="52"/>
      <c r="V24" s="52">
        <v>1</v>
      </c>
      <c r="W24" s="52"/>
      <c r="X24" s="52"/>
      <c r="Y24" s="60">
        <f t="shared" si="0"/>
        <v>7</v>
      </c>
    </row>
    <row r="25" spans="1:26" x14ac:dyDescent="0.25">
      <c r="A25" s="36">
        <v>17</v>
      </c>
      <c r="B25" s="75" t="s">
        <v>36</v>
      </c>
      <c r="C25" s="7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>
        <f>SUM(Y10:Y24)</f>
        <v>139</v>
      </c>
    </row>
    <row r="26" spans="1:26" x14ac:dyDescent="0.25">
      <c r="A26" s="36">
        <v>18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</row>
    <row r="27" spans="1:26" x14ac:dyDescent="0.25">
      <c r="A27" s="36">
        <v>19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</row>
  </sheetData>
  <mergeCells count="9">
    <mergeCell ref="A2:Y2"/>
    <mergeCell ref="A3:Y3"/>
    <mergeCell ref="A4:Y4"/>
    <mergeCell ref="A5:Y5"/>
    <mergeCell ref="A7:A8"/>
    <mergeCell ref="B7:B8"/>
    <mergeCell ref="C7:C8"/>
    <mergeCell ref="D7:X7"/>
    <mergeCell ref="Y7:Y8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topLeftCell="A43" zoomScaleNormal="100" workbookViewId="0">
      <selection activeCell="E50" sqref="E50"/>
    </sheetView>
  </sheetViews>
  <sheetFormatPr defaultRowHeight="15" x14ac:dyDescent="0.25"/>
  <cols>
    <col min="1" max="1" width="18.85546875" customWidth="1"/>
    <col min="2" max="2" width="12.42578125" customWidth="1"/>
    <col min="3" max="3" width="13.28515625" customWidth="1"/>
    <col min="5" max="5" width="11.42578125" customWidth="1"/>
    <col min="8" max="8" width="11.42578125" customWidth="1"/>
  </cols>
  <sheetData>
    <row r="1" spans="1:10" x14ac:dyDescent="0.25">
      <c r="A1" s="4"/>
      <c r="B1" s="4"/>
      <c r="C1" s="2"/>
      <c r="D1" s="2"/>
      <c r="E1" s="2"/>
      <c r="F1" s="2"/>
      <c r="G1" s="2"/>
      <c r="H1" s="8" t="s">
        <v>122</v>
      </c>
      <c r="I1" s="2"/>
      <c r="J1" s="1"/>
    </row>
    <row r="2" spans="1:10" x14ac:dyDescent="0.25">
      <c r="A2" s="119" t="s">
        <v>1</v>
      </c>
      <c r="B2" s="119"/>
      <c r="C2" s="119"/>
      <c r="D2" s="119"/>
      <c r="E2" s="119"/>
      <c r="F2" s="119"/>
      <c r="G2" s="119"/>
      <c r="H2" s="119"/>
    </row>
    <row r="3" spans="1:10" x14ac:dyDescent="0.25">
      <c r="A3" s="119" t="s">
        <v>125</v>
      </c>
      <c r="B3" s="119"/>
      <c r="C3" s="119"/>
      <c r="D3" s="119"/>
      <c r="E3" s="119"/>
      <c r="F3" s="119"/>
      <c r="G3" s="119"/>
      <c r="H3" s="119"/>
    </row>
    <row r="4" spans="1:10" x14ac:dyDescent="0.25">
      <c r="A4" s="120" t="s">
        <v>8</v>
      </c>
      <c r="B4" s="120"/>
      <c r="C4" s="120"/>
      <c r="D4" s="120"/>
      <c r="E4" s="120"/>
      <c r="F4" s="120"/>
      <c r="G4" s="120"/>
      <c r="H4" s="120"/>
    </row>
    <row r="5" spans="1:10" x14ac:dyDescent="0.25">
      <c r="A5" s="5"/>
      <c r="B5" s="5"/>
      <c r="C5" s="6"/>
      <c r="D5" s="6"/>
      <c r="E5" s="6"/>
      <c r="F5" s="6"/>
      <c r="G5" s="3"/>
      <c r="H5" s="3"/>
      <c r="I5" s="3"/>
      <c r="J5" s="3"/>
    </row>
    <row r="6" spans="1:10" ht="15" customHeight="1" x14ac:dyDescent="0.25">
      <c r="A6" s="122" t="s">
        <v>9</v>
      </c>
      <c r="B6" s="122"/>
      <c r="C6" s="122"/>
      <c r="D6" s="122"/>
      <c r="E6" s="122"/>
      <c r="F6" s="122"/>
      <c r="G6" s="11"/>
      <c r="H6" s="11"/>
    </row>
    <row r="7" spans="1:10" x14ac:dyDescent="0.25">
      <c r="A7" s="5"/>
      <c r="B7" s="5"/>
      <c r="C7" s="6"/>
      <c r="D7" s="6"/>
      <c r="E7" s="6"/>
      <c r="F7" s="6"/>
      <c r="G7" s="3"/>
      <c r="H7" s="3"/>
    </row>
    <row r="8" spans="1:10" ht="58.5" customHeight="1" x14ac:dyDescent="0.25">
      <c r="A8" s="121" t="s">
        <v>0</v>
      </c>
      <c r="B8" s="121" t="s">
        <v>2</v>
      </c>
      <c r="C8" s="121" t="s">
        <v>3</v>
      </c>
      <c r="D8" s="121" t="s">
        <v>4</v>
      </c>
      <c r="E8" s="121"/>
      <c r="F8" s="76" t="s">
        <v>5</v>
      </c>
      <c r="G8" s="10"/>
      <c r="H8" s="10"/>
    </row>
    <row r="9" spans="1:10" ht="22.5" x14ac:dyDescent="0.25">
      <c r="A9" s="121"/>
      <c r="B9" s="121"/>
      <c r="C9" s="121"/>
      <c r="D9" s="7" t="s">
        <v>6</v>
      </c>
      <c r="E9" s="7" t="s">
        <v>7</v>
      </c>
      <c r="F9" s="7" t="s">
        <v>6</v>
      </c>
      <c r="G9" s="9"/>
      <c r="H9" s="9"/>
    </row>
    <row r="10" spans="1:10" x14ac:dyDescent="0.2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9"/>
      <c r="H10" s="9"/>
    </row>
    <row r="11" spans="1:10" ht="38.25" x14ac:dyDescent="0.25">
      <c r="A11" s="77" t="s">
        <v>131</v>
      </c>
      <c r="B11" s="78">
        <v>30</v>
      </c>
      <c r="C11" s="44">
        <v>24</v>
      </c>
      <c r="D11" s="44">
        <v>24</v>
      </c>
      <c r="E11" s="44">
        <f>D11/B11*100</f>
        <v>80</v>
      </c>
      <c r="F11" s="44">
        <v>24</v>
      </c>
      <c r="G11" s="9"/>
      <c r="H11" s="9"/>
    </row>
    <row r="12" spans="1:10" ht="63.75" x14ac:dyDescent="0.25">
      <c r="A12" s="77" t="s">
        <v>132</v>
      </c>
      <c r="B12" s="78">
        <v>21</v>
      </c>
      <c r="C12" s="44">
        <v>21</v>
      </c>
      <c r="D12" s="44">
        <v>21</v>
      </c>
      <c r="E12" s="44">
        <f t="shared" ref="E12:E28" si="0">D12/B12*100</f>
        <v>100</v>
      </c>
      <c r="F12" s="44">
        <v>21</v>
      </c>
      <c r="G12" s="9"/>
      <c r="H12" s="9"/>
    </row>
    <row r="13" spans="1:10" x14ac:dyDescent="0.25">
      <c r="A13" s="77" t="s">
        <v>133</v>
      </c>
      <c r="B13" s="78">
        <v>21</v>
      </c>
      <c r="C13" s="44">
        <v>18</v>
      </c>
      <c r="D13" s="44">
        <v>18</v>
      </c>
      <c r="E13" s="44">
        <f t="shared" si="0"/>
        <v>85.714285714285708</v>
      </c>
      <c r="F13" s="44">
        <v>18</v>
      </c>
      <c r="G13" s="9"/>
      <c r="H13" s="9"/>
    </row>
    <row r="14" spans="1:10" ht="25.5" x14ac:dyDescent="0.25">
      <c r="A14" s="77" t="s">
        <v>134</v>
      </c>
      <c r="B14" s="78">
        <v>11</v>
      </c>
      <c r="C14" s="44">
        <v>11</v>
      </c>
      <c r="D14" s="44">
        <v>11</v>
      </c>
      <c r="E14" s="44">
        <f t="shared" si="0"/>
        <v>100</v>
      </c>
      <c r="F14" s="44">
        <v>11</v>
      </c>
      <c r="G14" s="9"/>
      <c r="H14" s="9"/>
    </row>
    <row r="15" spans="1:10" x14ac:dyDescent="0.25">
      <c r="A15" s="77" t="s">
        <v>135</v>
      </c>
      <c r="B15" s="78">
        <v>19</v>
      </c>
      <c r="C15" s="44">
        <v>19</v>
      </c>
      <c r="D15" s="44">
        <v>19</v>
      </c>
      <c r="E15" s="44">
        <f t="shared" si="0"/>
        <v>100</v>
      </c>
      <c r="F15" s="44">
        <v>19</v>
      </c>
      <c r="G15" s="9"/>
      <c r="H15" s="9"/>
    </row>
    <row r="16" spans="1:10" ht="38.25" x14ac:dyDescent="0.25">
      <c r="A16" s="77" t="s">
        <v>168</v>
      </c>
      <c r="B16" s="78">
        <v>17</v>
      </c>
      <c r="C16" s="44">
        <v>17</v>
      </c>
      <c r="D16" s="44">
        <v>17</v>
      </c>
      <c r="E16" s="44">
        <f t="shared" si="0"/>
        <v>100</v>
      </c>
      <c r="F16" s="44">
        <v>17</v>
      </c>
      <c r="G16" s="9"/>
      <c r="H16" s="9"/>
    </row>
    <row r="17" spans="1:8" ht="25.5" x14ac:dyDescent="0.25">
      <c r="A17" s="77" t="s">
        <v>163</v>
      </c>
      <c r="B17" s="78">
        <v>20</v>
      </c>
      <c r="C17" s="44">
        <v>16</v>
      </c>
      <c r="D17" s="44">
        <v>16</v>
      </c>
      <c r="E17" s="44">
        <f t="shared" si="0"/>
        <v>80</v>
      </c>
      <c r="F17" s="44">
        <v>16</v>
      </c>
      <c r="G17" s="9"/>
      <c r="H17" s="9"/>
    </row>
    <row r="18" spans="1:8" ht="89.25" x14ac:dyDescent="0.25">
      <c r="A18" s="77" t="s">
        <v>164</v>
      </c>
      <c r="B18" s="78">
        <v>22</v>
      </c>
      <c r="C18" s="44">
        <v>18</v>
      </c>
      <c r="D18" s="44">
        <v>18</v>
      </c>
      <c r="E18" s="44">
        <f t="shared" si="0"/>
        <v>81.818181818181827</v>
      </c>
      <c r="F18" s="44">
        <v>18</v>
      </c>
      <c r="G18" s="9"/>
      <c r="H18" s="9"/>
    </row>
    <row r="19" spans="1:8" ht="51" x14ac:dyDescent="0.25">
      <c r="A19" s="77" t="s">
        <v>165</v>
      </c>
      <c r="B19" s="78">
        <v>4</v>
      </c>
      <c r="C19" s="44">
        <v>4</v>
      </c>
      <c r="D19" s="44">
        <v>4</v>
      </c>
      <c r="E19" s="44">
        <f t="shared" si="0"/>
        <v>100</v>
      </c>
      <c r="F19" s="44">
        <v>4</v>
      </c>
      <c r="G19" s="9"/>
      <c r="H19" s="9"/>
    </row>
    <row r="20" spans="1:8" ht="51" x14ac:dyDescent="0.25">
      <c r="A20" s="77" t="s">
        <v>166</v>
      </c>
      <c r="B20" s="78">
        <v>16</v>
      </c>
      <c r="C20" s="44">
        <v>12</v>
      </c>
      <c r="D20" s="44">
        <v>12</v>
      </c>
      <c r="E20" s="44">
        <f t="shared" si="0"/>
        <v>75</v>
      </c>
      <c r="F20" s="44">
        <v>12</v>
      </c>
      <c r="G20" s="9"/>
      <c r="H20" s="9"/>
    </row>
    <row r="21" spans="1:8" ht="25.5" x14ac:dyDescent="0.25">
      <c r="A21" s="77" t="s">
        <v>162</v>
      </c>
      <c r="B21" s="78">
        <v>11</v>
      </c>
      <c r="C21" s="44">
        <v>8</v>
      </c>
      <c r="D21" s="44">
        <v>8</v>
      </c>
      <c r="E21" s="44">
        <f t="shared" si="0"/>
        <v>72.727272727272734</v>
      </c>
      <c r="F21" s="44">
        <v>8</v>
      </c>
      <c r="G21" s="9"/>
      <c r="H21" s="9"/>
    </row>
    <row r="22" spans="1:8" ht="25.5" x14ac:dyDescent="0.25">
      <c r="A22" s="77" t="s">
        <v>167</v>
      </c>
      <c r="B22" s="78">
        <v>16</v>
      </c>
      <c r="C22" s="44">
        <v>16</v>
      </c>
      <c r="D22" s="44">
        <v>16</v>
      </c>
      <c r="E22" s="44">
        <f t="shared" si="0"/>
        <v>100</v>
      </c>
      <c r="F22" s="44">
        <v>16</v>
      </c>
      <c r="G22" s="9"/>
      <c r="H22" s="9"/>
    </row>
    <row r="23" spans="1:8" ht="63.75" x14ac:dyDescent="0.25">
      <c r="A23" s="77" t="s">
        <v>129</v>
      </c>
      <c r="B23" s="78">
        <v>22</v>
      </c>
      <c r="C23" s="44">
        <v>20</v>
      </c>
      <c r="D23" s="44">
        <v>20</v>
      </c>
      <c r="E23" s="44">
        <f t="shared" si="0"/>
        <v>90.909090909090907</v>
      </c>
      <c r="F23" s="44">
        <v>20</v>
      </c>
      <c r="G23" s="9"/>
      <c r="H23" s="9"/>
    </row>
    <row r="24" spans="1:8" ht="51" x14ac:dyDescent="0.25">
      <c r="A24" s="48" t="s">
        <v>141</v>
      </c>
      <c r="B24" s="45">
        <v>22</v>
      </c>
      <c r="C24" s="44">
        <v>11</v>
      </c>
      <c r="D24" s="44">
        <v>7</v>
      </c>
      <c r="E24" s="44">
        <f t="shared" si="0"/>
        <v>31.818181818181817</v>
      </c>
      <c r="F24" s="44">
        <v>6</v>
      </c>
      <c r="G24" s="9" t="s">
        <v>128</v>
      </c>
      <c r="H24" s="9"/>
    </row>
    <row r="25" spans="1:8" ht="51" x14ac:dyDescent="0.25">
      <c r="A25" s="48" t="s">
        <v>142</v>
      </c>
      <c r="B25" s="45">
        <v>18</v>
      </c>
      <c r="C25" s="44">
        <v>5</v>
      </c>
      <c r="D25" s="44">
        <v>4</v>
      </c>
      <c r="E25" s="44">
        <f t="shared" si="0"/>
        <v>22.222222222222221</v>
      </c>
      <c r="F25" s="44">
        <v>4</v>
      </c>
      <c r="G25" s="9"/>
      <c r="H25" s="9"/>
    </row>
    <row r="26" spans="1:8" ht="63.75" x14ac:dyDescent="0.25">
      <c r="A26" s="69" t="s">
        <v>139</v>
      </c>
      <c r="B26" s="44">
        <v>24</v>
      </c>
      <c r="C26" s="44">
        <v>24</v>
      </c>
      <c r="D26" s="44">
        <v>23</v>
      </c>
      <c r="E26" s="44">
        <f t="shared" si="0"/>
        <v>95.833333333333343</v>
      </c>
      <c r="F26" s="44">
        <v>23</v>
      </c>
      <c r="G26" s="9" t="s">
        <v>136</v>
      </c>
      <c r="H26" s="9"/>
    </row>
    <row r="27" spans="1:8" ht="25.5" x14ac:dyDescent="0.25">
      <c r="A27" s="69" t="s">
        <v>140</v>
      </c>
      <c r="B27" s="44">
        <v>12</v>
      </c>
      <c r="C27" s="44">
        <v>9</v>
      </c>
      <c r="D27" s="44">
        <v>10</v>
      </c>
      <c r="E27" s="44">
        <f t="shared" si="0"/>
        <v>83.333333333333343</v>
      </c>
      <c r="F27" s="44">
        <v>10</v>
      </c>
    </row>
    <row r="28" spans="1:8" ht="15" customHeight="1" x14ac:dyDescent="0.25">
      <c r="A28" s="40" t="s">
        <v>143</v>
      </c>
      <c r="B28" s="46">
        <f t="shared" ref="B28:F28" si="1">SUM(B11:B27)</f>
        <v>306</v>
      </c>
      <c r="C28" s="46">
        <f t="shared" si="1"/>
        <v>253</v>
      </c>
      <c r="D28" s="46">
        <f t="shared" si="1"/>
        <v>248</v>
      </c>
      <c r="E28" s="44">
        <f t="shared" si="0"/>
        <v>81.045751633986924</v>
      </c>
      <c r="F28" s="46">
        <f t="shared" si="1"/>
        <v>247</v>
      </c>
    </row>
    <row r="30" spans="1:8" x14ac:dyDescent="0.25">
      <c r="A30" s="122" t="s">
        <v>10</v>
      </c>
      <c r="B30" s="122"/>
      <c r="C30" s="122"/>
      <c r="D30" s="122"/>
      <c r="E30" s="122"/>
      <c r="F30" s="11"/>
    </row>
    <row r="31" spans="1:8" x14ac:dyDescent="0.25">
      <c r="A31" s="5"/>
      <c r="B31" s="5"/>
      <c r="C31" s="6"/>
      <c r="D31" s="6"/>
      <c r="E31" s="6"/>
      <c r="F31" s="6"/>
    </row>
    <row r="32" spans="1:8" x14ac:dyDescent="0.25">
      <c r="A32" s="121" t="s">
        <v>0</v>
      </c>
      <c r="B32" s="121" t="s">
        <v>2</v>
      </c>
      <c r="C32" s="121" t="s">
        <v>3</v>
      </c>
      <c r="D32" s="121" t="s">
        <v>4</v>
      </c>
      <c r="E32" s="121"/>
      <c r="F32" s="10"/>
    </row>
    <row r="33" spans="1:6" ht="22.5" x14ac:dyDescent="0.25">
      <c r="A33" s="121"/>
      <c r="B33" s="121"/>
      <c r="C33" s="121"/>
      <c r="D33" s="7" t="s">
        <v>6</v>
      </c>
      <c r="E33" s="7" t="s">
        <v>7</v>
      </c>
      <c r="F33" s="9"/>
    </row>
    <row r="34" spans="1:6" x14ac:dyDescent="0.25">
      <c r="A34" s="7">
        <v>1</v>
      </c>
      <c r="B34" s="7">
        <v>2</v>
      </c>
      <c r="C34" s="7">
        <v>3</v>
      </c>
      <c r="D34" s="7">
        <v>4</v>
      </c>
      <c r="E34" s="7">
        <v>5</v>
      </c>
      <c r="F34" s="9"/>
    </row>
    <row r="35" spans="1:6" ht="26.25" x14ac:dyDescent="0.25">
      <c r="A35" s="70" t="s">
        <v>148</v>
      </c>
      <c r="B35" s="41">
        <v>23</v>
      </c>
      <c r="C35" s="41">
        <v>16</v>
      </c>
      <c r="D35" s="41">
        <v>16</v>
      </c>
      <c r="E35" s="41">
        <f>D35/B35*100</f>
        <v>69.565217391304344</v>
      </c>
      <c r="F35" s="9" t="s">
        <v>138</v>
      </c>
    </row>
    <row r="36" spans="1:6" ht="64.5" x14ac:dyDescent="0.25">
      <c r="A36" s="71" t="s">
        <v>132</v>
      </c>
      <c r="B36" s="41">
        <v>24</v>
      </c>
      <c r="C36" s="41">
        <v>18</v>
      </c>
      <c r="D36" s="41">
        <v>18</v>
      </c>
      <c r="E36" s="41">
        <f>D11/B11*100</f>
        <v>80</v>
      </c>
      <c r="F36" s="9"/>
    </row>
    <row r="37" spans="1:6" ht="26.25" x14ac:dyDescent="0.25">
      <c r="A37" s="71" t="s">
        <v>149</v>
      </c>
      <c r="B37" s="41">
        <v>27</v>
      </c>
      <c r="C37" s="41">
        <v>18</v>
      </c>
      <c r="D37" s="41">
        <v>18</v>
      </c>
      <c r="E37" s="41">
        <f t="shared" ref="E37:E45" si="2">D37/B37*100</f>
        <v>66.666666666666657</v>
      </c>
      <c r="F37" s="9"/>
    </row>
    <row r="38" spans="1:6" x14ac:dyDescent="0.25">
      <c r="A38" s="71" t="s">
        <v>150</v>
      </c>
      <c r="B38" s="41">
        <v>16</v>
      </c>
      <c r="C38" s="41">
        <v>12</v>
      </c>
      <c r="D38" s="41">
        <v>12</v>
      </c>
      <c r="E38" s="41">
        <f t="shared" si="2"/>
        <v>75</v>
      </c>
      <c r="F38" s="9"/>
    </row>
    <row r="39" spans="1:6" ht="26.25" x14ac:dyDescent="0.25">
      <c r="A39" s="71" t="s">
        <v>161</v>
      </c>
      <c r="B39" s="41">
        <v>14</v>
      </c>
      <c r="C39" s="41">
        <v>9</v>
      </c>
      <c r="D39" s="41">
        <v>9</v>
      </c>
      <c r="E39" s="41">
        <f t="shared" si="2"/>
        <v>64.285714285714292</v>
      </c>
      <c r="F39" s="9"/>
    </row>
    <row r="40" spans="1:6" x14ac:dyDescent="0.25">
      <c r="A40" s="71" t="s">
        <v>133</v>
      </c>
      <c r="B40" s="41">
        <v>24</v>
      </c>
      <c r="C40" s="41">
        <v>19</v>
      </c>
      <c r="D40" s="41">
        <v>19</v>
      </c>
      <c r="E40" s="41">
        <f t="shared" si="2"/>
        <v>79.166666666666657</v>
      </c>
      <c r="F40" s="9"/>
    </row>
    <row r="41" spans="1:6" ht="26.25" x14ac:dyDescent="0.25">
      <c r="A41" s="71" t="s">
        <v>130</v>
      </c>
      <c r="B41" s="41">
        <v>23</v>
      </c>
      <c r="C41" s="41">
        <v>16</v>
      </c>
      <c r="D41" s="41">
        <v>16</v>
      </c>
      <c r="E41" s="41">
        <f t="shared" si="2"/>
        <v>69.565217391304344</v>
      </c>
      <c r="F41" s="9"/>
    </row>
    <row r="42" spans="1:6" ht="51.75" x14ac:dyDescent="0.25">
      <c r="A42" s="71" t="s">
        <v>142</v>
      </c>
      <c r="B42" s="41">
        <v>12</v>
      </c>
      <c r="C42" s="41">
        <v>11</v>
      </c>
      <c r="D42" s="41">
        <v>11</v>
      </c>
      <c r="E42" s="41">
        <f t="shared" si="2"/>
        <v>91.666666666666657</v>
      </c>
      <c r="F42" s="9"/>
    </row>
    <row r="43" spans="1:6" ht="26.25" x14ac:dyDescent="0.25">
      <c r="A43" s="71" t="s">
        <v>134</v>
      </c>
      <c r="B43" s="41">
        <v>13</v>
      </c>
      <c r="C43" s="41">
        <v>12</v>
      </c>
      <c r="D43" s="41">
        <v>12</v>
      </c>
      <c r="E43" s="41">
        <f t="shared" si="2"/>
        <v>92.307692307692307</v>
      </c>
      <c r="F43" s="9"/>
    </row>
    <row r="44" spans="1:6" ht="39" x14ac:dyDescent="0.25">
      <c r="A44" s="71" t="s">
        <v>169</v>
      </c>
      <c r="B44" s="41">
        <v>5</v>
      </c>
      <c r="C44" s="41">
        <v>3</v>
      </c>
      <c r="D44" s="41">
        <v>3</v>
      </c>
      <c r="E44" s="41">
        <f t="shared" si="2"/>
        <v>60</v>
      </c>
      <c r="F44" s="9"/>
    </row>
    <row r="45" spans="1:6" ht="39" x14ac:dyDescent="0.25">
      <c r="A45" s="71" t="s">
        <v>170</v>
      </c>
      <c r="B45" s="41">
        <v>19</v>
      </c>
      <c r="C45" s="41">
        <v>18</v>
      </c>
      <c r="D45" s="41">
        <v>18</v>
      </c>
      <c r="E45" s="41">
        <f t="shared" si="2"/>
        <v>94.73684210526315</v>
      </c>
      <c r="F45" s="9"/>
    </row>
    <row r="46" spans="1:6" ht="64.5" x14ac:dyDescent="0.25">
      <c r="A46" s="72" t="s">
        <v>146</v>
      </c>
      <c r="B46" s="49">
        <v>25</v>
      </c>
      <c r="C46" s="41">
        <v>23</v>
      </c>
      <c r="D46" s="41">
        <v>23</v>
      </c>
      <c r="E46" s="41">
        <f>D46/B46*100</f>
        <v>92</v>
      </c>
      <c r="F46" s="9" t="s">
        <v>128</v>
      </c>
    </row>
    <row r="47" spans="1:6" ht="77.25" x14ac:dyDescent="0.25">
      <c r="A47" s="72" t="s">
        <v>147</v>
      </c>
      <c r="B47" s="49">
        <v>21</v>
      </c>
      <c r="C47" s="41">
        <v>19</v>
      </c>
      <c r="D47" s="41">
        <v>19</v>
      </c>
      <c r="E47" s="41">
        <f t="shared" ref="E47:E50" si="3">D47/B47*100</f>
        <v>90.476190476190482</v>
      </c>
      <c r="F47" s="9"/>
    </row>
    <row r="48" spans="1:6" ht="64.5" x14ac:dyDescent="0.25">
      <c r="A48" s="72" t="s">
        <v>144</v>
      </c>
      <c r="B48" s="41">
        <v>11</v>
      </c>
      <c r="C48" s="41">
        <v>11</v>
      </c>
      <c r="D48" s="41">
        <v>11</v>
      </c>
      <c r="E48" s="41">
        <f t="shared" si="3"/>
        <v>100</v>
      </c>
      <c r="F48" s="9" t="s">
        <v>136</v>
      </c>
    </row>
    <row r="49" spans="1:6" ht="90" x14ac:dyDescent="0.25">
      <c r="A49" s="73" t="s">
        <v>145</v>
      </c>
      <c r="B49" s="41">
        <v>15</v>
      </c>
      <c r="C49" s="41">
        <v>14</v>
      </c>
      <c r="D49" s="41">
        <v>14</v>
      </c>
      <c r="E49" s="41">
        <f t="shared" si="3"/>
        <v>93.333333333333329</v>
      </c>
      <c r="F49" s="9"/>
    </row>
    <row r="50" spans="1:6" x14ac:dyDescent="0.25">
      <c r="A50" s="43" t="s">
        <v>143</v>
      </c>
      <c r="B50" s="43">
        <f>SUM(B35:B49)</f>
        <v>272</v>
      </c>
      <c r="C50" s="43">
        <f>SUM(C35:C49)</f>
        <v>219</v>
      </c>
      <c r="D50" s="43">
        <f>SUM(D35:D49)</f>
        <v>219</v>
      </c>
      <c r="E50" s="41">
        <f t="shared" si="3"/>
        <v>80.514705882352942</v>
      </c>
      <c r="F50" s="9"/>
    </row>
  </sheetData>
  <mergeCells count="13">
    <mergeCell ref="A32:A33"/>
    <mergeCell ref="B32:B33"/>
    <mergeCell ref="C32:C33"/>
    <mergeCell ref="D32:E32"/>
    <mergeCell ref="A30:E30"/>
    <mergeCell ref="A2:H2"/>
    <mergeCell ref="A4:H4"/>
    <mergeCell ref="A3:H3"/>
    <mergeCell ref="A8:A9"/>
    <mergeCell ref="B8:B9"/>
    <mergeCell ref="C8:C9"/>
    <mergeCell ref="D8:E8"/>
    <mergeCell ref="A6:F6"/>
  </mergeCell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№1</vt:lpstr>
      <vt:lpstr>Приложение №2</vt:lpstr>
      <vt:lpstr>Приложение №3</vt:lpstr>
      <vt:lpstr>Приложение №4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2019-04-02T01:06:16Z</dcterms:modified>
</cp:coreProperties>
</file>